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340"/>
  </bookViews>
  <sheets>
    <sheet name="Summary table " sheetId="12" r:id="rId1"/>
    <sheet name="CV GVW.3,5T" sheetId="1" r:id="rId2"/>
    <sheet name="CV GVW&gt;3.5T - Segments 1" sheetId="3" r:id="rId3"/>
    <sheet name="CV GVW&gt;3.5T - Segments 2" sheetId="9" r:id="rId4"/>
    <sheet name="LCV up to 3.5T" sheetId="11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N74" i="9" l="1"/>
  <c r="M74" i="9"/>
  <c r="L74" i="9"/>
  <c r="K74" i="9"/>
  <c r="I74" i="9"/>
  <c r="G74" i="9"/>
  <c r="F74" i="9"/>
  <c r="E74" i="9"/>
  <c r="D74" i="9"/>
  <c r="H74" i="9" s="1"/>
  <c r="J74" i="9" l="1"/>
  <c r="O74" i="9"/>
  <c r="T52" i="11" l="1"/>
  <c r="U52" i="11" s="1"/>
  <c r="J52" i="11"/>
  <c r="G52" i="11"/>
  <c r="F52" i="11"/>
  <c r="T51" i="11"/>
  <c r="U51" i="11" s="1"/>
  <c r="R51" i="11"/>
  <c r="S51" i="11" s="1"/>
  <c r="J51" i="11"/>
  <c r="F51" i="11"/>
  <c r="G51" i="11" s="1"/>
  <c r="D51" i="11"/>
  <c r="D52" i="11" s="1"/>
  <c r="M27" i="11"/>
  <c r="N27" i="11" s="1"/>
  <c r="L27" i="11"/>
  <c r="K27" i="11"/>
  <c r="I27" i="11"/>
  <c r="G27" i="11"/>
  <c r="F27" i="11"/>
  <c r="H27" i="11" s="1"/>
  <c r="E27" i="11"/>
  <c r="D27" i="11"/>
  <c r="J27" i="11" s="1"/>
  <c r="M26" i="11"/>
  <c r="N26" i="11" s="1"/>
  <c r="K26" i="11"/>
  <c r="L26" i="11" s="1"/>
  <c r="I26" i="11"/>
  <c r="J26" i="11" s="1"/>
  <c r="F26" i="11"/>
  <c r="G26" i="11" s="1"/>
  <c r="D26" i="11"/>
  <c r="H26" i="11" s="1"/>
  <c r="E52" i="11" l="1"/>
  <c r="K52" i="11" s="1"/>
  <c r="H52" i="11"/>
  <c r="E51" i="11"/>
  <c r="K51" i="11" s="1"/>
  <c r="O27" i="11"/>
  <c r="O26" i="11"/>
  <c r="V51" i="11"/>
  <c r="R52" i="11"/>
  <c r="E26" i="11"/>
  <c r="H51" i="11"/>
  <c r="S52" i="11" l="1"/>
  <c r="V52" i="11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<sst xmlns="http://schemas.openxmlformats.org/spreadsheetml/2006/main" count="599" uniqueCount="112">
  <si>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</si>
  <si>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</si>
  <si>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</si>
  <si>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</si>
  <si>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</si>
  <si>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</si>
  <si>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</si>
  <si>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</si>
  <si>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</si>
  <si>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</si>
  <si>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</si>
  <si>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</si>
  <si>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</si>
  <si>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</si>
  <si>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</si>
  <si>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</si>
  <si>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</si>
  <si>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</si>
  <si>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</si>
  <si>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</si>
  <si>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</si>
  <si>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</si>
  <si>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</si>
  <si>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</si>
  <si>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</si>
  <si>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</si>
  <si>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</si>
  <si>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</si>
  <si>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</si>
  <si>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</si>
  <si>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</si>
  <si>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</si>
  <si>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</si>
  <si>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</si>
  <si>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</si>
  <si>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</si>
  <si>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</si>
  <si>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</si>
  <si>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</si>
  <si>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</si>
  <si>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</si>
  <si>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</si>
  <si>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</si>
  <si>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</si>
  <si>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</si>
  <si>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</si>
  <si>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</si>
  <si>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</si>
  <si>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</si>
  <si>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</si>
  <si>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</si>
  <si>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</si>
  <si>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</si>
  <si>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</si>
  <si>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</si>
  <si>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</si>
  <si>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</si>
  <si>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</si>
  <si>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</si>
  <si>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</si>
  <si>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</si>
  <si>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</si>
  <si>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</si>
  <si>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</si>
  <si>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</si>
  <si>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</si>
  <si>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</si>
  <si>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</si>
  <si>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</si>
  <si>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</si>
  <si>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</si>
  <si>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Citroen Jumper</t>
  </si>
  <si>
    <t>Pierwsze rejestracje NOWYCH samochodów dostawczych o DMC&lt;=3,5T*, udział w rynku %</t>
  </si>
  <si>
    <t>Peugeot Partner</t>
  </si>
  <si>
    <t>Toyota Proace City</t>
  </si>
  <si>
    <t>CARTHAGO</t>
  </si>
  <si>
    <t>Luty</t>
  </si>
  <si>
    <t>Styczeń</t>
  </si>
  <si>
    <t>Rok narastająco Styczeń - Luty</t>
  </si>
  <si>
    <t>February</t>
  </si>
  <si>
    <t>January</t>
  </si>
  <si>
    <t>YTD January - February</t>
  </si>
  <si>
    <t>Lut/Sty
Zmiana %</t>
  </si>
  <si>
    <t>Feb/Jan Ch %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</si>
  <si>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</si>
  <si>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</si>
  <si>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</si>
  <si>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</si>
  <si>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Luty 2021</t>
  </si>
  <si>
    <t>Rejestracje nowych samochodów dostawczych do 3,5T, ranking modeli - 2021 narastająco</t>
  </si>
  <si>
    <t>Registrations of new LCV up to 3.5T, Top Models - February 2021</t>
  </si>
  <si>
    <t>Registrations of new LCV up to 3.5T, Top Models - 2021 YTD</t>
  </si>
  <si>
    <t>Lut/Sty
Zmiana poz</t>
  </si>
  <si>
    <t>Feb/Jan Ch position</t>
  </si>
  <si>
    <t>FRANKIA</t>
  </si>
  <si>
    <t>* Źródło: analizy PZPM na podstawie CEP (Centralnej Ewidencji Pojazdów)</t>
  </si>
  <si>
    <t xml:space="preserve"> *  Source: PZPM on the basis of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</si>
  <si>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</si>
  <si>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</si>
  <si>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</si>
  <si>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</si>
  <si>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</si>
  <si>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</si>
  <si>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</si>
  <si>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</si>
  <si>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</si>
  <si>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</si>
  <si>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Feb</t>
  </si>
  <si>
    <t>2020
Feb</t>
  </si>
  <si>
    <t>2021
Jan - Feb</t>
  </si>
  <si>
    <t>2020
Jan - Feb</t>
  </si>
  <si>
    <t>PZPM based on CEP (Central Register of Vehicles)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</si>
</sst>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/>
    </xf>
    <xf numFmtId="165" fontId="3" fillId="0" borderId="5" xfId="34" applyNumberFormat="1" applyFont="1" applyBorder="1" applyAlignment="1">
      <alignment vertical="center"/>
    </xf>
  </cellXfs>
  <cellStyles count="35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Hiperłącze 3" xfId="33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" xfId="34" builtinId="5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07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175260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617220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6088380" cy="397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111</v>
      </c>
      <c r="D1" s="40"/>
      <c r="E1" s="40"/>
      <c r="F1" s="40"/>
      <c r="G1" s="40"/>
      <c r="H1" s="65">
        <v>43895</v>
      </c>
    </row>
    <row r="2" spans="2:8">
      <c r="H2" s="2" t="s">
        <v>97</v>
      </c>
    </row>
    <row r="3" spans="2:8" ht="26.25" customHeight="1">
      <c r="B3" s="164" t="s">
        <v>98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29" t="s">
        <v>107</v>
      </c>
      <c r="D4" s="129" t="s">
        <v>108</v>
      </c>
      <c r="E4" s="7" t="s">
        <v>99</v>
      </c>
      <c r="F4" s="129" t="s">
        <v>109</v>
      </c>
      <c r="G4" s="129" t="s">
        <v>110</v>
      </c>
      <c r="H4" s="7" t="s">
        <v>99</v>
      </c>
    </row>
    <row r="5" spans="2:8" ht="26.25" customHeight="1">
      <c r="B5" s="3" t="s">
        <v>100</v>
      </c>
      <c r="C5" s="130">
        <v>2770</v>
      </c>
      <c r="D5" s="130">
        <v>1824</v>
      </c>
      <c r="E5" s="61">
        <v>0.51864035087719307</v>
      </c>
      <c r="F5" s="130">
        <v>4255</v>
      </c>
      <c r="G5" s="130">
        <v>3206</v>
      </c>
      <c r="H5" s="61">
        <v>0.32719900187149098</v>
      </c>
    </row>
    <row r="6" spans="2:8" ht="26.25" customHeight="1">
      <c r="B6" s="4" t="s">
        <v>101</v>
      </c>
      <c r="C6" s="131">
        <v>527</v>
      </c>
      <c r="D6" s="131">
        <v>330</v>
      </c>
      <c r="E6" s="62">
        <v>0.59696969696969693</v>
      </c>
      <c r="F6" s="131">
        <v>841</v>
      </c>
      <c r="G6" s="131">
        <v>638</v>
      </c>
      <c r="H6" s="62">
        <v>0.31818181818181812</v>
      </c>
    </row>
    <row r="7" spans="2:8" ht="26.25" customHeight="1">
      <c r="B7" s="4" t="s">
        <v>102</v>
      </c>
      <c r="C7" s="131">
        <v>50</v>
      </c>
      <c r="D7" s="131">
        <v>32</v>
      </c>
      <c r="E7" s="62">
        <v>0.5625</v>
      </c>
      <c r="F7" s="131">
        <v>130</v>
      </c>
      <c r="G7" s="131">
        <v>112</v>
      </c>
      <c r="H7" s="62">
        <v>0.16071428571428581</v>
      </c>
    </row>
    <row r="8" spans="2:8" ht="26.25" customHeight="1">
      <c r="B8" s="5" t="s">
        <v>103</v>
      </c>
      <c r="C8" s="131">
        <v>2193</v>
      </c>
      <c r="D8" s="131">
        <v>1462</v>
      </c>
      <c r="E8" s="63">
        <v>0.5</v>
      </c>
      <c r="F8" s="131">
        <v>3284</v>
      </c>
      <c r="G8" s="131">
        <v>2456</v>
      </c>
      <c r="H8" s="63">
        <v>0.33713355048859928</v>
      </c>
    </row>
    <row r="9" spans="2:8" ht="26.25" customHeight="1">
      <c r="B9" s="3" t="s">
        <v>104</v>
      </c>
      <c r="C9" s="130">
        <v>114</v>
      </c>
      <c r="D9" s="130">
        <v>119</v>
      </c>
      <c r="E9" s="61">
        <v>-4.2016806722689037E-2</v>
      </c>
      <c r="F9" s="130">
        <v>207</v>
      </c>
      <c r="G9" s="130">
        <v>276</v>
      </c>
      <c r="H9" s="61">
        <v>-0.25</v>
      </c>
    </row>
    <row r="10" spans="2:8" ht="26.25" customHeight="1">
      <c r="B10" s="8" t="s">
        <v>105</v>
      </c>
      <c r="C10" s="132">
        <v>2884</v>
      </c>
      <c r="D10" s="132">
        <v>1943</v>
      </c>
      <c r="E10" s="64">
        <v>0.48430262480699948</v>
      </c>
      <c r="F10" s="132">
        <v>4462</v>
      </c>
      <c r="G10" s="132">
        <v>3482</v>
      </c>
      <c r="H10" s="64">
        <v>0.28144744399770238</v>
      </c>
    </row>
    <row r="11" spans="2:8" ht="26.25" customHeight="1">
      <c r="B11" s="134" t="s">
        <v>106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128" priority="2" operator="lessThan">
      <formula>0</formula>
    </cfRule>
  </conditionalFormatting>
  <conditionalFormatting sqref="H10 E10 E5:E7 H5:H7">
    <cfRule type="cellIs" dxfId="127" priority="3" operator="lessThan">
      <formula>0</formula>
    </cfRule>
  </conditionalFormatting>
  <conditionalFormatting sqref="E8 H8">
    <cfRule type="cellIs" dxfId="12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43895</v>
      </c>
    </row>
    <row r="2" spans="2:15" ht="14.45" customHeight="1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4.45" customHeight="1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84" t="s">
        <v>0</v>
      </c>
      <c r="C5" s="184" t="s">
        <v>1</v>
      </c>
      <c r="D5" s="186" t="s">
        <v>76</v>
      </c>
      <c r="E5" s="187"/>
      <c r="F5" s="187"/>
      <c r="G5" s="187"/>
      <c r="H5" s="188"/>
      <c r="I5" s="187" t="s">
        <v>77</v>
      </c>
      <c r="J5" s="187"/>
      <c r="K5" s="186" t="s">
        <v>78</v>
      </c>
      <c r="L5" s="187"/>
      <c r="M5" s="187"/>
      <c r="N5" s="187"/>
      <c r="O5" s="188"/>
    </row>
    <row r="6" spans="2:15" ht="14.45" customHeight="1">
      <c r="B6" s="185"/>
      <c r="C6" s="185"/>
      <c r="D6" s="198" t="s">
        <v>79</v>
      </c>
      <c r="E6" s="199"/>
      <c r="F6" s="199"/>
      <c r="G6" s="199"/>
      <c r="H6" s="200"/>
      <c r="I6" s="199" t="s">
        <v>80</v>
      </c>
      <c r="J6" s="199"/>
      <c r="K6" s="198" t="s">
        <v>81</v>
      </c>
      <c r="L6" s="199"/>
      <c r="M6" s="199"/>
      <c r="N6" s="199"/>
      <c r="O6" s="200"/>
    </row>
    <row r="7" spans="2:15" ht="14.45" customHeight="1">
      <c r="B7" s="185"/>
      <c r="C7" s="185"/>
      <c r="D7" s="180">
        <v>2021</v>
      </c>
      <c r="E7" s="181"/>
      <c r="F7" s="189">
        <v>2020</v>
      </c>
      <c r="G7" s="189"/>
      <c r="H7" s="191" t="s">
        <v>23</v>
      </c>
      <c r="I7" s="193">
        <v>2021</v>
      </c>
      <c r="J7" s="180" t="s">
        <v>82</v>
      </c>
      <c r="K7" s="180">
        <v>2021</v>
      </c>
      <c r="L7" s="181"/>
      <c r="M7" s="189">
        <v>2020</v>
      </c>
      <c r="N7" s="181"/>
      <c r="O7" s="171" t="s">
        <v>23</v>
      </c>
    </row>
    <row r="8" spans="2:15" ht="14.45" customHeight="1">
      <c r="B8" s="172" t="s">
        <v>24</v>
      </c>
      <c r="C8" s="172" t="s">
        <v>25</v>
      </c>
      <c r="D8" s="182"/>
      <c r="E8" s="183"/>
      <c r="F8" s="190"/>
      <c r="G8" s="190"/>
      <c r="H8" s="192"/>
      <c r="I8" s="194"/>
      <c r="J8" s="195"/>
      <c r="K8" s="182"/>
      <c r="L8" s="183"/>
      <c r="M8" s="190"/>
      <c r="N8" s="183"/>
      <c r="O8" s="171"/>
    </row>
    <row r="9" spans="2:15" ht="14.25" customHeight="1">
      <c r="B9" s="172"/>
      <c r="C9" s="172"/>
      <c r="D9" s="153" t="s">
        <v>26</v>
      </c>
      <c r="E9" s="155" t="s">
        <v>2</v>
      </c>
      <c r="F9" s="154" t="s">
        <v>26</v>
      </c>
      <c r="G9" s="56" t="s">
        <v>2</v>
      </c>
      <c r="H9" s="174" t="s">
        <v>27</v>
      </c>
      <c r="I9" s="57" t="s">
        <v>26</v>
      </c>
      <c r="J9" s="176" t="s">
        <v>83</v>
      </c>
      <c r="K9" s="153" t="s">
        <v>26</v>
      </c>
      <c r="L9" s="55" t="s">
        <v>2</v>
      </c>
      <c r="M9" s="154" t="s">
        <v>26</v>
      </c>
      <c r="N9" s="55" t="s">
        <v>2</v>
      </c>
      <c r="O9" s="178" t="s">
        <v>27</v>
      </c>
    </row>
    <row r="10" spans="2:15" ht="14.45" customHeight="1">
      <c r="B10" s="173"/>
      <c r="C10" s="173"/>
      <c r="D10" s="156" t="s">
        <v>28</v>
      </c>
      <c r="E10" s="157" t="s">
        <v>29</v>
      </c>
      <c r="F10" s="53" t="s">
        <v>28</v>
      </c>
      <c r="G10" s="54" t="s">
        <v>29</v>
      </c>
      <c r="H10" s="175"/>
      <c r="I10" s="58" t="s">
        <v>28</v>
      </c>
      <c r="J10" s="177"/>
      <c r="K10" s="156" t="s">
        <v>28</v>
      </c>
      <c r="L10" s="157" t="s">
        <v>29</v>
      </c>
      <c r="M10" s="53" t="s">
        <v>28</v>
      </c>
      <c r="N10" s="157" t="s">
        <v>29</v>
      </c>
      <c r="O10" s="179"/>
    </row>
    <row r="11" spans="2:15" ht="14.45" customHeight="1">
      <c r="B11" s="66">
        <v>1</v>
      </c>
      <c r="C11" s="67" t="s">
        <v>3</v>
      </c>
      <c r="D11" s="68">
        <v>716</v>
      </c>
      <c r="E11" s="69">
        <v>0.25848375451263539</v>
      </c>
      <c r="F11" s="68">
        <v>411</v>
      </c>
      <c r="G11" s="70">
        <v>0.22532894736842105</v>
      </c>
      <c r="H11" s="71">
        <v>0.74209245742092467</v>
      </c>
      <c r="I11" s="72">
        <v>362</v>
      </c>
      <c r="J11" s="73">
        <v>0.9779005524861879</v>
      </c>
      <c r="K11" s="68">
        <v>1078</v>
      </c>
      <c r="L11" s="69">
        <v>0.25334900117508813</v>
      </c>
      <c r="M11" s="68">
        <v>755</v>
      </c>
      <c r="N11" s="70">
        <v>0.23549594510293201</v>
      </c>
      <c r="O11" s="71">
        <v>0.42781456953642394</v>
      </c>
    </row>
    <row r="12" spans="2:15" ht="14.45" customHeight="1">
      <c r="B12" s="74">
        <v>2</v>
      </c>
      <c r="C12" s="75" t="s">
        <v>8</v>
      </c>
      <c r="D12" s="76">
        <v>529</v>
      </c>
      <c r="E12" s="77">
        <v>0.19097472924187725</v>
      </c>
      <c r="F12" s="76">
        <v>322</v>
      </c>
      <c r="G12" s="88">
        <v>0.17653508771929824</v>
      </c>
      <c r="H12" s="79">
        <v>0.64285714285714279</v>
      </c>
      <c r="I12" s="100">
        <v>311</v>
      </c>
      <c r="J12" s="89">
        <v>0.70096463022508049</v>
      </c>
      <c r="K12" s="76">
        <v>840</v>
      </c>
      <c r="L12" s="77">
        <v>0.19741480611045828</v>
      </c>
      <c r="M12" s="76">
        <v>528</v>
      </c>
      <c r="N12" s="88">
        <v>0.16469120399251402</v>
      </c>
      <c r="O12" s="79">
        <v>0.59090909090909083</v>
      </c>
    </row>
    <row r="13" spans="2:15" ht="14.45" customHeight="1">
      <c r="B13" s="74">
        <v>3</v>
      </c>
      <c r="C13" s="75" t="s">
        <v>10</v>
      </c>
      <c r="D13" s="76">
        <v>526</v>
      </c>
      <c r="E13" s="77">
        <v>0.18989169675090253</v>
      </c>
      <c r="F13" s="76">
        <v>361</v>
      </c>
      <c r="G13" s="88">
        <v>0.19791666666666666</v>
      </c>
      <c r="H13" s="79">
        <v>0.45706371191135742</v>
      </c>
      <c r="I13" s="100">
        <v>238</v>
      </c>
      <c r="J13" s="89">
        <v>1.2100840336134455</v>
      </c>
      <c r="K13" s="76">
        <v>764</v>
      </c>
      <c r="L13" s="77">
        <v>0.17955346650998824</v>
      </c>
      <c r="M13" s="76">
        <v>524</v>
      </c>
      <c r="N13" s="88">
        <v>0.16344354335620712</v>
      </c>
      <c r="O13" s="79">
        <v>0.45801526717557262</v>
      </c>
    </row>
    <row r="14" spans="2:15" ht="14.45" customHeight="1">
      <c r="B14" s="74">
        <v>4</v>
      </c>
      <c r="C14" s="75" t="s">
        <v>4</v>
      </c>
      <c r="D14" s="76">
        <v>395</v>
      </c>
      <c r="E14" s="77">
        <v>0.14259927797833935</v>
      </c>
      <c r="F14" s="76">
        <v>288</v>
      </c>
      <c r="G14" s="88">
        <v>0.15789473684210525</v>
      </c>
      <c r="H14" s="79">
        <v>0.37152777777777768</v>
      </c>
      <c r="I14" s="100">
        <v>196</v>
      </c>
      <c r="J14" s="89">
        <v>1.0153061224489797</v>
      </c>
      <c r="K14" s="76">
        <v>591</v>
      </c>
      <c r="L14" s="77">
        <v>0.13889541715628673</v>
      </c>
      <c r="M14" s="76">
        <v>548</v>
      </c>
      <c r="N14" s="88">
        <v>0.17092950717404864</v>
      </c>
      <c r="O14" s="79">
        <v>7.8467153284671465E-2</v>
      </c>
    </row>
    <row r="15" spans="2:15" ht="14.45" customHeight="1">
      <c r="B15" s="74">
        <v>5</v>
      </c>
      <c r="C15" s="75" t="s">
        <v>9</v>
      </c>
      <c r="D15" s="76">
        <v>364</v>
      </c>
      <c r="E15" s="77">
        <v>0.13140794223826716</v>
      </c>
      <c r="F15" s="76">
        <v>233</v>
      </c>
      <c r="G15" s="78">
        <v>0.12774122807017543</v>
      </c>
      <c r="H15" s="79">
        <v>0.5622317596566524</v>
      </c>
      <c r="I15" s="80">
        <v>164</v>
      </c>
      <c r="J15" s="81">
        <v>1.2195121951219514</v>
      </c>
      <c r="K15" s="76">
        <v>528</v>
      </c>
      <c r="L15" s="77">
        <v>0.12408930669800235</v>
      </c>
      <c r="M15" s="76">
        <v>438</v>
      </c>
      <c r="N15" s="78">
        <v>0.13661883967560823</v>
      </c>
      <c r="O15" s="79">
        <v>0.20547945205479445</v>
      </c>
    </row>
    <row r="16" spans="2:15" ht="14.45" customHeight="1">
      <c r="B16" s="74">
        <v>6</v>
      </c>
      <c r="C16" s="75" t="s">
        <v>12</v>
      </c>
      <c r="D16" s="76">
        <v>120</v>
      </c>
      <c r="E16" s="77">
        <v>4.3321299638989168E-2</v>
      </c>
      <c r="F16" s="76">
        <v>89</v>
      </c>
      <c r="G16" s="78">
        <v>4.8793859649122806E-2</v>
      </c>
      <c r="H16" s="79">
        <v>0.348314606741573</v>
      </c>
      <c r="I16" s="80">
        <v>109</v>
      </c>
      <c r="J16" s="81">
        <v>0.10091743119266061</v>
      </c>
      <c r="K16" s="76">
        <v>229</v>
      </c>
      <c r="L16" s="77">
        <v>5.381903642773208E-2</v>
      </c>
      <c r="M16" s="76">
        <v>211</v>
      </c>
      <c r="N16" s="78">
        <v>6.5814098565190271E-2</v>
      </c>
      <c r="O16" s="79">
        <v>8.5308056872037907E-2</v>
      </c>
    </row>
    <row r="17" spans="2:15" ht="14.45" customHeight="1">
      <c r="B17" s="74">
        <v>7</v>
      </c>
      <c r="C17" s="75" t="s">
        <v>11</v>
      </c>
      <c r="D17" s="76">
        <v>83</v>
      </c>
      <c r="E17" s="77">
        <v>2.9963898916967508E-2</v>
      </c>
      <c r="F17" s="76">
        <v>107</v>
      </c>
      <c r="G17" s="88">
        <v>5.8662280701754388E-2</v>
      </c>
      <c r="H17" s="79">
        <v>-0.22429906542056077</v>
      </c>
      <c r="I17" s="100">
        <v>71</v>
      </c>
      <c r="J17" s="89">
        <v>0.16901408450704225</v>
      </c>
      <c r="K17" s="76">
        <v>154</v>
      </c>
      <c r="L17" s="77">
        <v>3.6192714453584018E-2</v>
      </c>
      <c r="M17" s="76">
        <v>160</v>
      </c>
      <c r="N17" s="88">
        <v>4.9906425452276984E-2</v>
      </c>
      <c r="O17" s="79">
        <v>-3.7499999999999978E-2</v>
      </c>
    </row>
    <row r="18" spans="2:15">
      <c r="B18" s="169" t="s">
        <v>64</v>
      </c>
      <c r="C18" s="170"/>
      <c r="D18" s="49">
        <f>SUM(D11:D17)</f>
        <v>2733</v>
      </c>
      <c r="E18" s="48">
        <f>D18/D20</f>
        <v>0.98664259927797837</v>
      </c>
      <c r="F18" s="30">
        <f>SUM(F11:F17)</f>
        <v>1811</v>
      </c>
      <c r="G18" s="48">
        <f>F18/F20</f>
        <v>0.99287280701754388</v>
      </c>
      <c r="H18" s="47">
        <f>D18/F18-1</f>
        <v>0.50911098840419666</v>
      </c>
      <c r="I18" s="30">
        <f>SUM(I11:I17)</f>
        <v>1451</v>
      </c>
      <c r="J18" s="32">
        <f>D18/I18-1</f>
        <v>0.88352860096485175</v>
      </c>
      <c r="K18" s="30">
        <f>SUM(K11:K17)</f>
        <v>4184</v>
      </c>
      <c r="L18" s="48">
        <f>K18/K20</f>
        <v>0.98331374853113984</v>
      </c>
      <c r="M18" s="30">
        <f>SUM(M11:M17)</f>
        <v>3164</v>
      </c>
      <c r="N18" s="48">
        <f>M18/M20</f>
        <v>0.98689956331877726</v>
      </c>
      <c r="O18" s="47">
        <f>K18/M18-1</f>
        <v>0.32237673830594193</v>
      </c>
    </row>
    <row r="19" spans="2:15">
      <c r="B19" s="169" t="s">
        <v>30</v>
      </c>
      <c r="C19" s="170"/>
      <c r="D19" s="30">
        <f>D20-D18</f>
        <v>37</v>
      </c>
      <c r="E19" s="48">
        <f>D19/D20</f>
        <v>1.3357400722021661E-2</v>
      </c>
      <c r="F19" s="30">
        <f>F20-F18</f>
        <v>13</v>
      </c>
      <c r="G19" s="48">
        <f>F19/F20</f>
        <v>7.12719298245614E-3</v>
      </c>
      <c r="H19" s="47">
        <f>D19/F19-1</f>
        <v>1.8461538461538463</v>
      </c>
      <c r="I19" s="30">
        <f>I20-I18</f>
        <v>34</v>
      </c>
      <c r="J19" s="32">
        <f>D19/I19-1</f>
        <v>8.8235294117646967E-2</v>
      </c>
      <c r="K19" s="30">
        <f>K20-K18</f>
        <v>71</v>
      </c>
      <c r="L19" s="48">
        <f>K19/K20</f>
        <v>1.6686251468860165E-2</v>
      </c>
      <c r="M19" s="30">
        <f>M20-M18</f>
        <v>42</v>
      </c>
      <c r="N19" s="48">
        <f>M19/M20</f>
        <v>1.3100436681222707E-2</v>
      </c>
      <c r="O19" s="47">
        <f>K19/M19-1</f>
        <v>0.69047619047619047</v>
      </c>
    </row>
    <row r="20" spans="2:15">
      <c r="B20" s="167" t="s">
        <v>31</v>
      </c>
      <c r="C20" s="168"/>
      <c r="D20" s="50">
        <v>2770</v>
      </c>
      <c r="E20" s="82">
        <v>1</v>
      </c>
      <c r="F20" s="50">
        <v>1824</v>
      </c>
      <c r="G20" s="83">
        <v>1</v>
      </c>
      <c r="H20" s="45">
        <v>0.51864035087719307</v>
      </c>
      <c r="I20" s="51">
        <v>1485</v>
      </c>
      <c r="J20" s="46">
        <v>0.86531986531986527</v>
      </c>
      <c r="K20" s="50">
        <v>4255</v>
      </c>
      <c r="L20" s="82">
        <v>1</v>
      </c>
      <c r="M20" s="50">
        <v>3206</v>
      </c>
      <c r="N20" s="83">
        <v>1</v>
      </c>
      <c r="O20" s="45">
        <v>0.32719900187149098</v>
      </c>
    </row>
    <row r="21" spans="2:15">
      <c r="B21" s="52" t="s">
        <v>44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5" priority="93" operator="lessThan">
      <formula>0</formula>
    </cfRule>
  </conditionalFormatting>
  <conditionalFormatting sqref="H19">
    <cfRule type="cellIs" dxfId="124" priority="94" operator="lessThan">
      <formula>0</formula>
    </cfRule>
  </conditionalFormatting>
  <conditionalFormatting sqref="J18:J19">
    <cfRule type="cellIs" dxfId="123" priority="92" operator="lessThan">
      <formula>0</formula>
    </cfRule>
  </conditionalFormatting>
  <conditionalFormatting sqref="O19">
    <cfRule type="cellIs" dxfId="122" priority="91" operator="lessThan">
      <formula>0</formula>
    </cfRule>
  </conditionalFormatting>
  <conditionalFormatting sqref="O18">
    <cfRule type="cellIs" dxfId="121" priority="90" operator="lessThan">
      <formula>0</formula>
    </cfRule>
  </conditionalFormatting>
  <conditionalFormatting sqref="O20 J20 H20">
    <cfRule type="cellIs" dxfId="120" priority="13" operator="lessThan">
      <formula>0</formula>
    </cfRule>
  </conditionalFormatting>
  <conditionalFormatting sqref="H11:H15 J11:J15 O11:O15">
    <cfRule type="cellIs" dxfId="119" priority="6" operator="lessThan">
      <formula>0</formula>
    </cfRule>
  </conditionalFormatting>
  <conditionalFormatting sqref="H16:H17 J16:J17 O16:O17">
    <cfRule type="cellIs" dxfId="118" priority="5" operator="lessThan">
      <formula>0</formula>
    </cfRule>
  </conditionalFormatting>
  <conditionalFormatting sqref="D11:E17 G11:J17 L11:L17 N11:O17">
    <cfRule type="cellIs" dxfId="117" priority="4" operator="equal">
      <formula>0</formula>
    </cfRule>
  </conditionalFormatting>
  <conditionalFormatting sqref="F11:F17">
    <cfRule type="cellIs" dxfId="116" priority="3" operator="equal">
      <formula>0</formula>
    </cfRule>
  </conditionalFormatting>
  <conditionalFormatting sqref="K11:K17">
    <cfRule type="cellIs" dxfId="115" priority="2" operator="equal">
      <formula>0</formula>
    </cfRule>
  </conditionalFormatting>
  <conditionalFormatting sqref="M11:M17">
    <cfRule type="cellIs" dxfId="11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topLeftCell="A49" zoomScale="90" zoomScaleNormal="90" workbookViewId="0">
      <selection activeCell="D81" sqref="D8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43895</v>
      </c>
    </row>
    <row r="2" spans="2:15" ht="14.45" customHeight="1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 ht="14.45" customHeight="1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9" t="s">
        <v>37</v>
      </c>
    </row>
    <row r="4" spans="2:15" ht="14.45" customHeight="1">
      <c r="B4" s="184" t="s">
        <v>22</v>
      </c>
      <c r="C4" s="184" t="s">
        <v>1</v>
      </c>
      <c r="D4" s="186" t="s">
        <v>76</v>
      </c>
      <c r="E4" s="187"/>
      <c r="F4" s="187"/>
      <c r="G4" s="187"/>
      <c r="H4" s="188"/>
      <c r="I4" s="187" t="s">
        <v>77</v>
      </c>
      <c r="J4" s="187"/>
      <c r="K4" s="186" t="s">
        <v>78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79</v>
      </c>
      <c r="E5" s="199"/>
      <c r="F5" s="199"/>
      <c r="G5" s="199"/>
      <c r="H5" s="200"/>
      <c r="I5" s="199" t="s">
        <v>80</v>
      </c>
      <c r="J5" s="199"/>
      <c r="K5" s="198" t="s">
        <v>81</v>
      </c>
      <c r="L5" s="199"/>
      <c r="M5" s="199"/>
      <c r="N5" s="199"/>
      <c r="O5" s="200"/>
    </row>
    <row r="6" spans="2:15" ht="14.45" customHeight="1">
      <c r="B6" s="185"/>
      <c r="C6" s="201"/>
      <c r="D6" s="180">
        <v>2021</v>
      </c>
      <c r="E6" s="181"/>
      <c r="F6" s="189">
        <v>2020</v>
      </c>
      <c r="G6" s="189"/>
      <c r="H6" s="191" t="s">
        <v>23</v>
      </c>
      <c r="I6" s="193">
        <v>2021</v>
      </c>
      <c r="J6" s="180" t="s">
        <v>82</v>
      </c>
      <c r="K6" s="180">
        <v>2021</v>
      </c>
      <c r="L6" s="181"/>
      <c r="M6" s="189">
        <v>2020</v>
      </c>
      <c r="N6" s="181"/>
      <c r="O6" s="171" t="s">
        <v>23</v>
      </c>
    </row>
    <row r="7" spans="2:15" ht="14.45" customHeight="1">
      <c r="B7" s="172" t="s">
        <v>22</v>
      </c>
      <c r="C7" s="202" t="s">
        <v>25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4.45" customHeight="1">
      <c r="B8" s="172"/>
      <c r="C8" s="202"/>
      <c r="D8" s="153" t="s">
        <v>26</v>
      </c>
      <c r="E8" s="155" t="s">
        <v>2</v>
      </c>
      <c r="F8" s="154" t="s">
        <v>26</v>
      </c>
      <c r="G8" s="56" t="s">
        <v>2</v>
      </c>
      <c r="H8" s="174" t="s">
        <v>27</v>
      </c>
      <c r="I8" s="57" t="s">
        <v>26</v>
      </c>
      <c r="J8" s="176" t="s">
        <v>83</v>
      </c>
      <c r="K8" s="153" t="s">
        <v>26</v>
      </c>
      <c r="L8" s="55" t="s">
        <v>2</v>
      </c>
      <c r="M8" s="154" t="s">
        <v>26</v>
      </c>
      <c r="N8" s="55" t="s">
        <v>2</v>
      </c>
      <c r="O8" s="178" t="s">
        <v>27</v>
      </c>
    </row>
    <row r="9" spans="2:15" ht="14.45" customHeight="1">
      <c r="B9" s="173"/>
      <c r="C9" s="203"/>
      <c r="D9" s="156" t="s">
        <v>28</v>
      </c>
      <c r="E9" s="157" t="s">
        <v>29</v>
      </c>
      <c r="F9" s="53" t="s">
        <v>28</v>
      </c>
      <c r="G9" s="54" t="s">
        <v>29</v>
      </c>
      <c r="H9" s="175"/>
      <c r="I9" s="58" t="s">
        <v>28</v>
      </c>
      <c r="J9" s="177"/>
      <c r="K9" s="156" t="s">
        <v>28</v>
      </c>
      <c r="L9" s="157" t="s">
        <v>29</v>
      </c>
      <c r="M9" s="53" t="s">
        <v>28</v>
      </c>
      <c r="N9" s="157" t="s">
        <v>29</v>
      </c>
      <c r="O9" s="179"/>
    </row>
    <row r="10" spans="2:15" ht="14.45" customHeight="1">
      <c r="B10" s="74"/>
      <c r="C10" s="67" t="s">
        <v>12</v>
      </c>
      <c r="D10" s="84">
        <v>59</v>
      </c>
      <c r="E10" s="69">
        <v>0.36419753086419754</v>
      </c>
      <c r="F10" s="85">
        <v>52</v>
      </c>
      <c r="G10" s="70">
        <v>0.47272727272727272</v>
      </c>
      <c r="H10" s="71">
        <v>0.13461538461538458</v>
      </c>
      <c r="I10" s="85">
        <v>70</v>
      </c>
      <c r="J10" s="73">
        <v>-0.15714285714285714</v>
      </c>
      <c r="K10" s="84">
        <v>129</v>
      </c>
      <c r="L10" s="69">
        <v>0.4358108108108108</v>
      </c>
      <c r="M10" s="85">
        <v>126</v>
      </c>
      <c r="N10" s="70">
        <v>0.48461538461538461</v>
      </c>
      <c r="O10" s="71">
        <v>2.3809523809523725E-2</v>
      </c>
    </row>
    <row r="11" spans="2:15" ht="14.45" customHeight="1">
      <c r="B11" s="74"/>
      <c r="C11" s="75" t="s">
        <v>4</v>
      </c>
      <c r="D11" s="86">
        <v>30</v>
      </c>
      <c r="E11" s="77">
        <v>0.18518518518518517</v>
      </c>
      <c r="F11" s="87">
        <v>22</v>
      </c>
      <c r="G11" s="88">
        <v>0.2</v>
      </c>
      <c r="H11" s="79">
        <v>0.36363636363636354</v>
      </c>
      <c r="I11" s="87">
        <v>27</v>
      </c>
      <c r="J11" s="89">
        <v>0.11111111111111116</v>
      </c>
      <c r="K11" s="86">
        <v>57</v>
      </c>
      <c r="L11" s="77">
        <v>0.19256756756756757</v>
      </c>
      <c r="M11" s="87">
        <v>51</v>
      </c>
      <c r="N11" s="88">
        <v>0.19615384615384615</v>
      </c>
      <c r="O11" s="79">
        <v>0.11764705882352944</v>
      </c>
    </row>
    <row r="12" spans="2:15" ht="14.45" customHeight="1">
      <c r="B12" s="74"/>
      <c r="C12" s="75" t="s">
        <v>9</v>
      </c>
      <c r="D12" s="86">
        <v>40</v>
      </c>
      <c r="E12" s="77">
        <v>0.24691358024691357</v>
      </c>
      <c r="F12" s="87">
        <v>22</v>
      </c>
      <c r="G12" s="88">
        <v>0.2</v>
      </c>
      <c r="H12" s="79">
        <v>0.81818181818181812</v>
      </c>
      <c r="I12" s="87">
        <v>17</v>
      </c>
      <c r="J12" s="89">
        <v>1.3529411764705883</v>
      </c>
      <c r="K12" s="86">
        <v>57</v>
      </c>
      <c r="L12" s="77">
        <v>0.19256756756756757</v>
      </c>
      <c r="M12" s="87">
        <v>49</v>
      </c>
      <c r="N12" s="88">
        <v>0.18846153846153846</v>
      </c>
      <c r="O12" s="79">
        <v>0.16326530612244894</v>
      </c>
    </row>
    <row r="13" spans="2:15" ht="14.45" customHeight="1">
      <c r="B13" s="74"/>
      <c r="C13" s="75" t="s">
        <v>3</v>
      </c>
      <c r="D13" s="86">
        <v>11</v>
      </c>
      <c r="E13" s="77">
        <v>6.7901234567901231E-2</v>
      </c>
      <c r="F13" s="87">
        <v>9</v>
      </c>
      <c r="G13" s="88">
        <v>8.1818181818181818E-2</v>
      </c>
      <c r="H13" s="79">
        <v>0.22222222222222232</v>
      </c>
      <c r="I13" s="87">
        <v>4</v>
      </c>
      <c r="J13" s="89">
        <v>1.75</v>
      </c>
      <c r="K13" s="86">
        <v>15</v>
      </c>
      <c r="L13" s="77">
        <v>5.0675675675675678E-2</v>
      </c>
      <c r="M13" s="87">
        <v>14</v>
      </c>
      <c r="N13" s="88">
        <v>5.3846153846153849E-2</v>
      </c>
      <c r="O13" s="79">
        <v>7.1428571428571397E-2</v>
      </c>
    </row>
    <row r="14" spans="2:15" ht="14.45" customHeight="1">
      <c r="B14" s="116"/>
      <c r="C14" s="75" t="s">
        <v>42</v>
      </c>
      <c r="D14" s="86">
        <v>10</v>
      </c>
      <c r="E14" s="77">
        <v>6.1728395061728392E-2</v>
      </c>
      <c r="F14" s="87">
        <v>1</v>
      </c>
      <c r="G14" s="88">
        <v>9.0909090909090905E-3</v>
      </c>
      <c r="H14" s="79">
        <v>9</v>
      </c>
      <c r="I14" s="87">
        <v>5</v>
      </c>
      <c r="J14" s="89">
        <v>1</v>
      </c>
      <c r="K14" s="86">
        <v>15</v>
      </c>
      <c r="L14" s="77">
        <v>5.0675675675675678E-2</v>
      </c>
      <c r="M14" s="87">
        <v>9</v>
      </c>
      <c r="N14" s="88">
        <v>3.4615384615384617E-2</v>
      </c>
      <c r="O14" s="79">
        <v>0.66666666666666674</v>
      </c>
    </row>
    <row r="15" spans="2:15" ht="14.45" customHeight="1">
      <c r="B15" s="74"/>
      <c r="C15" s="75" t="s">
        <v>11</v>
      </c>
      <c r="D15" s="86">
        <v>2</v>
      </c>
      <c r="E15" s="77">
        <v>1.2345679012345678E-2</v>
      </c>
      <c r="F15" s="87">
        <v>2</v>
      </c>
      <c r="G15" s="88">
        <v>1.8181818181818181E-2</v>
      </c>
      <c r="H15" s="79">
        <v>0</v>
      </c>
      <c r="I15" s="87">
        <v>4</v>
      </c>
      <c r="J15" s="89">
        <v>-0.5</v>
      </c>
      <c r="K15" s="86">
        <v>6</v>
      </c>
      <c r="L15" s="77">
        <v>2.0270270270270271E-2</v>
      </c>
      <c r="M15" s="87">
        <v>3</v>
      </c>
      <c r="N15" s="88">
        <v>1.1538461538461539E-2</v>
      </c>
      <c r="O15" s="79">
        <v>1</v>
      </c>
    </row>
    <row r="16" spans="2:15" ht="14.45" customHeight="1">
      <c r="B16" s="74"/>
      <c r="C16" s="75" t="s">
        <v>85</v>
      </c>
      <c r="D16" s="86">
        <v>2</v>
      </c>
      <c r="E16" s="77">
        <v>1.2345679012345678E-2</v>
      </c>
      <c r="F16" s="87">
        <v>1</v>
      </c>
      <c r="G16" s="88">
        <v>9.0909090909090905E-3</v>
      </c>
      <c r="H16" s="79">
        <v>1</v>
      </c>
      <c r="I16" s="87">
        <v>2</v>
      </c>
      <c r="J16" s="89">
        <v>0</v>
      </c>
      <c r="K16" s="86">
        <v>4</v>
      </c>
      <c r="L16" s="77">
        <v>1.3513513513513514E-2</v>
      </c>
      <c r="M16" s="87">
        <v>4</v>
      </c>
      <c r="N16" s="88">
        <v>1.5384615384615385E-2</v>
      </c>
      <c r="O16" s="79">
        <v>0</v>
      </c>
    </row>
    <row r="17" spans="2:15" ht="14.45" customHeight="1">
      <c r="B17" s="133"/>
      <c r="C17" s="90" t="s">
        <v>30</v>
      </c>
      <c r="D17" s="91">
        <v>8</v>
      </c>
      <c r="E17" s="92">
        <v>4.9382716049382713E-2</v>
      </c>
      <c r="F17" s="91">
        <v>1</v>
      </c>
      <c r="G17" s="92">
        <v>9.0909090909090905E-3</v>
      </c>
      <c r="H17" s="93">
        <v>7</v>
      </c>
      <c r="I17" s="91">
        <v>7</v>
      </c>
      <c r="J17" s="92">
        <v>5.2238805970149252E-2</v>
      </c>
      <c r="K17" s="91">
        <v>13</v>
      </c>
      <c r="L17" s="92">
        <v>4.3918918918918921E-2</v>
      </c>
      <c r="M17" s="91">
        <v>4</v>
      </c>
      <c r="N17" s="92">
        <v>1.5384615384615385E-2</v>
      </c>
      <c r="O17" s="94">
        <v>2.25</v>
      </c>
    </row>
    <row r="18" spans="2:15" ht="14.45" customHeight="1">
      <c r="B18" s="26" t="s">
        <v>5</v>
      </c>
      <c r="C18" s="95" t="s">
        <v>31</v>
      </c>
      <c r="D18" s="96">
        <v>162</v>
      </c>
      <c r="E18" s="18">
        <v>1.0000000000000002</v>
      </c>
      <c r="F18" s="96">
        <v>110</v>
      </c>
      <c r="G18" s="18">
        <v>0.99999999999999989</v>
      </c>
      <c r="H18" s="19">
        <v>0.47272727272727266</v>
      </c>
      <c r="I18" s="96">
        <v>134</v>
      </c>
      <c r="J18" s="20">
        <v>0.20895522388059695</v>
      </c>
      <c r="K18" s="96">
        <v>296</v>
      </c>
      <c r="L18" s="18">
        <v>1</v>
      </c>
      <c r="M18" s="96">
        <v>260</v>
      </c>
      <c r="N18" s="20">
        <v>1</v>
      </c>
      <c r="O18" s="22">
        <v>0.13846153846153841</v>
      </c>
    </row>
    <row r="19" spans="2:15" ht="14.45" customHeight="1">
      <c r="B19" s="74"/>
      <c r="C19" s="67" t="s">
        <v>3</v>
      </c>
      <c r="D19" s="84">
        <v>705</v>
      </c>
      <c r="E19" s="69">
        <v>0.27241112828438951</v>
      </c>
      <c r="F19" s="85">
        <v>400</v>
      </c>
      <c r="G19" s="70">
        <v>0.23391812865497075</v>
      </c>
      <c r="H19" s="71">
        <v>0.76249999999999996</v>
      </c>
      <c r="I19" s="85">
        <v>358</v>
      </c>
      <c r="J19" s="73">
        <v>0.96927374301675973</v>
      </c>
      <c r="K19" s="84">
        <v>1063</v>
      </c>
      <c r="L19" s="69">
        <v>0.26986544808326984</v>
      </c>
      <c r="M19" s="85">
        <v>739</v>
      </c>
      <c r="N19" s="70">
        <v>0.25118966689326988</v>
      </c>
      <c r="O19" s="71">
        <v>0.43843031123139387</v>
      </c>
    </row>
    <row r="20" spans="2:15" ht="14.45" customHeight="1">
      <c r="B20" s="74"/>
      <c r="C20" s="75" t="s">
        <v>8</v>
      </c>
      <c r="D20" s="86">
        <v>528</v>
      </c>
      <c r="E20" s="77">
        <v>0.20401854714064915</v>
      </c>
      <c r="F20" s="87">
        <v>322</v>
      </c>
      <c r="G20" s="88">
        <v>0.18830409356725147</v>
      </c>
      <c r="H20" s="79">
        <v>0.63975155279503104</v>
      </c>
      <c r="I20" s="87">
        <v>311</v>
      </c>
      <c r="J20" s="89">
        <v>0.69774919614147901</v>
      </c>
      <c r="K20" s="86">
        <v>839</v>
      </c>
      <c r="L20" s="77">
        <v>0.212998222899213</v>
      </c>
      <c r="M20" s="87">
        <v>528</v>
      </c>
      <c r="N20" s="88">
        <v>0.17946974847042829</v>
      </c>
      <c r="O20" s="79">
        <v>0.5890151515151516</v>
      </c>
    </row>
    <row r="21" spans="2:15" ht="14.45" customHeight="1">
      <c r="B21" s="74"/>
      <c r="C21" s="75" t="s">
        <v>10</v>
      </c>
      <c r="D21" s="86">
        <v>526</v>
      </c>
      <c r="E21" s="77">
        <v>0.20324574961360123</v>
      </c>
      <c r="F21" s="87">
        <v>361</v>
      </c>
      <c r="G21" s="88">
        <v>0.21111111111111111</v>
      </c>
      <c r="H21" s="79">
        <v>0.45706371191135742</v>
      </c>
      <c r="I21" s="87">
        <v>238</v>
      </c>
      <c r="J21" s="89">
        <v>1.2100840336134455</v>
      </c>
      <c r="K21" s="86">
        <v>764</v>
      </c>
      <c r="L21" s="77">
        <v>0.19395785732419396</v>
      </c>
      <c r="M21" s="87">
        <v>524</v>
      </c>
      <c r="N21" s="88">
        <v>0.17811012916383412</v>
      </c>
      <c r="O21" s="79">
        <v>0.45801526717557262</v>
      </c>
    </row>
    <row r="22" spans="2:15" ht="14.45" customHeight="1">
      <c r="B22" s="74"/>
      <c r="C22" s="75" t="s">
        <v>4</v>
      </c>
      <c r="D22" s="86">
        <v>346</v>
      </c>
      <c r="E22" s="77">
        <v>0.13369397217928902</v>
      </c>
      <c r="F22" s="87">
        <v>266</v>
      </c>
      <c r="G22" s="88">
        <v>0.15555555555555556</v>
      </c>
      <c r="H22" s="79">
        <v>0.3007518796992481</v>
      </c>
      <c r="I22" s="87">
        <v>169</v>
      </c>
      <c r="J22" s="89">
        <v>1.0473372781065087</v>
      </c>
      <c r="K22" s="86">
        <v>515</v>
      </c>
      <c r="L22" s="77">
        <v>0.13074384361513075</v>
      </c>
      <c r="M22" s="87">
        <v>497</v>
      </c>
      <c r="N22" s="88">
        <v>0.16893269884432358</v>
      </c>
      <c r="O22" s="79">
        <v>3.6217303822937641E-2</v>
      </c>
    </row>
    <row r="23" spans="2:15" ht="14.45" customHeight="1">
      <c r="B23" s="116"/>
      <c r="C23" s="75" t="s">
        <v>9</v>
      </c>
      <c r="D23" s="86">
        <v>324</v>
      </c>
      <c r="E23" s="77">
        <v>0.12519319938176199</v>
      </c>
      <c r="F23" s="87">
        <v>211</v>
      </c>
      <c r="G23" s="88">
        <v>0.12339181286549708</v>
      </c>
      <c r="H23" s="79">
        <v>0.53554502369668255</v>
      </c>
      <c r="I23" s="87">
        <v>147</v>
      </c>
      <c r="J23" s="89">
        <v>1.204081632653061</v>
      </c>
      <c r="K23" s="86">
        <v>471</v>
      </c>
      <c r="L23" s="77">
        <v>0.11957349581111958</v>
      </c>
      <c r="M23" s="87">
        <v>389</v>
      </c>
      <c r="N23" s="88">
        <v>0.13222297756628143</v>
      </c>
      <c r="O23" s="79">
        <v>0.2107969151670952</v>
      </c>
    </row>
    <row r="24" spans="2:15" ht="14.45" customHeight="1">
      <c r="B24" s="74"/>
      <c r="C24" s="75" t="s">
        <v>11</v>
      </c>
      <c r="D24" s="86">
        <v>80</v>
      </c>
      <c r="E24" s="77">
        <v>3.0911901081916538E-2</v>
      </c>
      <c r="F24" s="87">
        <v>105</v>
      </c>
      <c r="G24" s="88">
        <v>6.1403508771929821E-2</v>
      </c>
      <c r="H24" s="79">
        <v>-0.23809523809523814</v>
      </c>
      <c r="I24" s="87">
        <v>67</v>
      </c>
      <c r="J24" s="89">
        <v>0.19402985074626855</v>
      </c>
      <c r="K24" s="86">
        <v>147</v>
      </c>
      <c r="L24" s="77">
        <v>3.7319116527037316E-2</v>
      </c>
      <c r="M24" s="87">
        <v>157</v>
      </c>
      <c r="N24" s="88">
        <v>5.336505778382053E-2</v>
      </c>
      <c r="O24" s="79">
        <v>-6.3694267515923553E-2</v>
      </c>
    </row>
    <row r="25" spans="2:15" ht="14.45" customHeight="1">
      <c r="B25" s="74"/>
      <c r="C25" s="75" t="s">
        <v>12</v>
      </c>
      <c r="D25" s="86">
        <v>61</v>
      </c>
      <c r="E25" s="77">
        <v>2.357032457496136E-2</v>
      </c>
      <c r="F25" s="87">
        <v>36</v>
      </c>
      <c r="G25" s="88">
        <v>2.1052631578947368E-2</v>
      </c>
      <c r="H25" s="79">
        <v>0.69444444444444442</v>
      </c>
      <c r="I25" s="87">
        <v>39</v>
      </c>
      <c r="J25" s="89">
        <v>0.5641025641025641</v>
      </c>
      <c r="K25" s="86">
        <v>100</v>
      </c>
      <c r="L25" s="77">
        <v>2.5387154100025386E-2</v>
      </c>
      <c r="M25" s="87">
        <v>84</v>
      </c>
      <c r="N25" s="88">
        <v>2.8552005438477225E-2</v>
      </c>
      <c r="O25" s="79">
        <v>0.19047619047619047</v>
      </c>
    </row>
    <row r="26" spans="2:15" ht="14.45" customHeight="1">
      <c r="B26" s="74"/>
      <c r="C26" s="75" t="s">
        <v>66</v>
      </c>
      <c r="D26" s="86">
        <v>17</v>
      </c>
      <c r="E26" s="77">
        <v>6.5687789799072646E-3</v>
      </c>
      <c r="F26" s="87">
        <v>4</v>
      </c>
      <c r="G26" s="88">
        <v>2.3391812865497076E-3</v>
      </c>
      <c r="H26" s="79">
        <v>3.25</v>
      </c>
      <c r="I26" s="87">
        <v>20</v>
      </c>
      <c r="J26" s="89">
        <v>-0.15000000000000002</v>
      </c>
      <c r="K26" s="86">
        <v>37</v>
      </c>
      <c r="L26" s="77">
        <v>9.3932470170093926E-3</v>
      </c>
      <c r="M26" s="87">
        <v>12</v>
      </c>
      <c r="N26" s="88">
        <v>4.0788579197824611E-3</v>
      </c>
      <c r="O26" s="79">
        <v>2.0833333333333335</v>
      </c>
    </row>
    <row r="27" spans="2:15" ht="14.45" customHeight="1">
      <c r="B27" s="133"/>
      <c r="C27" s="90" t="s">
        <v>30</v>
      </c>
      <c r="D27" s="91">
        <v>1</v>
      </c>
      <c r="E27" s="92">
        <v>3.8639876352395672E-4</v>
      </c>
      <c r="F27" s="91">
        <v>5</v>
      </c>
      <c r="G27" s="97">
        <v>2.9239766081871343E-3</v>
      </c>
      <c r="H27" s="93">
        <v>-0.8</v>
      </c>
      <c r="I27" s="91">
        <v>2</v>
      </c>
      <c r="J27" s="98">
        <v>-0.5</v>
      </c>
      <c r="K27" s="91">
        <v>3</v>
      </c>
      <c r="L27" s="97">
        <v>7.6161462300076163E-4</v>
      </c>
      <c r="M27" s="91">
        <v>12</v>
      </c>
      <c r="N27" s="97">
        <v>4.0788579197824611E-3</v>
      </c>
      <c r="O27" s="94">
        <v>-0.75</v>
      </c>
    </row>
    <row r="28" spans="2:15" ht="14.45" customHeight="1">
      <c r="B28" s="25" t="s">
        <v>6</v>
      </c>
      <c r="C28" s="95" t="s">
        <v>31</v>
      </c>
      <c r="D28" s="38">
        <v>2588</v>
      </c>
      <c r="E28" s="18">
        <v>1</v>
      </c>
      <c r="F28" s="38">
        <v>1710</v>
      </c>
      <c r="G28" s="18">
        <v>0.99999999999999989</v>
      </c>
      <c r="H28" s="19">
        <v>0.51345029239766071</v>
      </c>
      <c r="I28" s="38">
        <v>1351</v>
      </c>
      <c r="J28" s="20">
        <v>0.91561806069578089</v>
      </c>
      <c r="K28" s="38">
        <v>3939</v>
      </c>
      <c r="L28" s="18">
        <v>0.99999999999999978</v>
      </c>
      <c r="M28" s="38">
        <v>2942</v>
      </c>
      <c r="N28" s="20">
        <v>1</v>
      </c>
      <c r="O28" s="22">
        <v>0.33888511216859274</v>
      </c>
    </row>
    <row r="29" spans="2:15" ht="14.45" customHeight="1">
      <c r="B29" s="25" t="s">
        <v>53</v>
      </c>
      <c r="C29" s="95" t="s">
        <v>31</v>
      </c>
      <c r="D29" s="96">
        <v>20</v>
      </c>
      <c r="E29" s="18">
        <v>1</v>
      </c>
      <c r="F29" s="96">
        <v>4</v>
      </c>
      <c r="G29" s="18">
        <v>1</v>
      </c>
      <c r="H29" s="19">
        <v>4</v>
      </c>
      <c r="I29" s="96">
        <v>0</v>
      </c>
      <c r="J29" s="20"/>
      <c r="K29" s="96">
        <v>20</v>
      </c>
      <c r="L29" s="18">
        <v>1</v>
      </c>
      <c r="M29" s="96">
        <v>4</v>
      </c>
      <c r="N29" s="20">
        <v>1</v>
      </c>
      <c r="O29" s="22">
        <v>4</v>
      </c>
    </row>
    <row r="30" spans="2:15" ht="14.45" customHeight="1">
      <c r="B30" s="26"/>
      <c r="C30" s="99" t="s">
        <v>31</v>
      </c>
      <c r="D30" s="39">
        <v>2770</v>
      </c>
      <c r="E30" s="13">
        <v>1</v>
      </c>
      <c r="F30" s="39">
        <v>1824</v>
      </c>
      <c r="G30" s="13">
        <v>1</v>
      </c>
      <c r="H30" s="14">
        <v>0.51864035087719307</v>
      </c>
      <c r="I30" s="39">
        <v>1485</v>
      </c>
      <c r="J30" s="15">
        <v>0.86531986531986527</v>
      </c>
      <c r="K30" s="39">
        <v>4255</v>
      </c>
      <c r="L30" s="13">
        <v>1</v>
      </c>
      <c r="M30" s="39">
        <v>3206</v>
      </c>
      <c r="N30" s="13">
        <v>1</v>
      </c>
      <c r="O30" s="23">
        <v>0.32719900187149098</v>
      </c>
    </row>
    <row r="31" spans="2:15" ht="14.45" customHeight="1">
      <c r="B31" s="144" t="s">
        <v>86</v>
      </c>
      <c r="C31" s="146"/>
      <c r="D31" s="144"/>
      <c r="E31" s="144"/>
      <c r="F31" s="144"/>
      <c r="G31" s="144"/>
    </row>
    <row r="32" spans="2:15">
      <c r="B32" s="147" t="s">
        <v>87</v>
      </c>
      <c r="C32" s="144"/>
      <c r="D32" s="144"/>
      <c r="E32" s="144"/>
      <c r="F32" s="144"/>
      <c r="G32" s="144"/>
    </row>
    <row r="34" spans="2:15">
      <c r="B34" s="196" t="s">
        <v>40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24"/>
    </row>
    <row r="35" spans="2:15">
      <c r="B35" s="197" t="s">
        <v>41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9" t="s">
        <v>37</v>
      </c>
    </row>
    <row r="36" spans="2:15" ht="14.45" customHeight="1">
      <c r="B36" s="184" t="s">
        <v>22</v>
      </c>
      <c r="C36" s="184" t="s">
        <v>1</v>
      </c>
      <c r="D36" s="186" t="s">
        <v>76</v>
      </c>
      <c r="E36" s="187"/>
      <c r="F36" s="187"/>
      <c r="G36" s="187"/>
      <c r="H36" s="188"/>
      <c r="I36" s="187" t="s">
        <v>77</v>
      </c>
      <c r="J36" s="187"/>
      <c r="K36" s="186" t="s">
        <v>78</v>
      </c>
      <c r="L36" s="187"/>
      <c r="M36" s="187"/>
      <c r="N36" s="187"/>
      <c r="O36" s="188"/>
    </row>
    <row r="37" spans="2:15" ht="14.45" customHeight="1">
      <c r="B37" s="185"/>
      <c r="C37" s="185"/>
      <c r="D37" s="198" t="s">
        <v>79</v>
      </c>
      <c r="E37" s="199"/>
      <c r="F37" s="199"/>
      <c r="G37" s="199"/>
      <c r="H37" s="200"/>
      <c r="I37" s="199" t="s">
        <v>80</v>
      </c>
      <c r="J37" s="199"/>
      <c r="K37" s="198" t="s">
        <v>81</v>
      </c>
      <c r="L37" s="199"/>
      <c r="M37" s="199"/>
      <c r="N37" s="199"/>
      <c r="O37" s="200"/>
    </row>
    <row r="38" spans="2:15" ht="14.45" customHeight="1">
      <c r="B38" s="185"/>
      <c r="C38" s="201"/>
      <c r="D38" s="180">
        <v>2021</v>
      </c>
      <c r="E38" s="181"/>
      <c r="F38" s="189">
        <v>2020</v>
      </c>
      <c r="G38" s="189"/>
      <c r="H38" s="191" t="s">
        <v>23</v>
      </c>
      <c r="I38" s="193">
        <v>2021</v>
      </c>
      <c r="J38" s="180" t="s">
        <v>82</v>
      </c>
      <c r="K38" s="180">
        <v>2021</v>
      </c>
      <c r="L38" s="181"/>
      <c r="M38" s="189">
        <v>2020</v>
      </c>
      <c r="N38" s="181"/>
      <c r="O38" s="171" t="s">
        <v>23</v>
      </c>
    </row>
    <row r="39" spans="2:15" ht="18.75" customHeight="1">
      <c r="B39" s="172" t="s">
        <v>22</v>
      </c>
      <c r="C39" s="202" t="s">
        <v>25</v>
      </c>
      <c r="D39" s="182"/>
      <c r="E39" s="183"/>
      <c r="F39" s="190"/>
      <c r="G39" s="190"/>
      <c r="H39" s="192"/>
      <c r="I39" s="194"/>
      <c r="J39" s="195"/>
      <c r="K39" s="182"/>
      <c r="L39" s="183"/>
      <c r="M39" s="190"/>
      <c r="N39" s="183"/>
      <c r="O39" s="171"/>
    </row>
    <row r="40" spans="2:15" ht="14.45" customHeight="1">
      <c r="B40" s="172"/>
      <c r="C40" s="202"/>
      <c r="D40" s="153" t="s">
        <v>26</v>
      </c>
      <c r="E40" s="155" t="s">
        <v>2</v>
      </c>
      <c r="F40" s="154" t="s">
        <v>26</v>
      </c>
      <c r="G40" s="56" t="s">
        <v>2</v>
      </c>
      <c r="H40" s="174" t="s">
        <v>27</v>
      </c>
      <c r="I40" s="57" t="s">
        <v>26</v>
      </c>
      <c r="J40" s="176" t="s">
        <v>83</v>
      </c>
      <c r="K40" s="153" t="s">
        <v>26</v>
      </c>
      <c r="L40" s="55" t="s">
        <v>2</v>
      </c>
      <c r="M40" s="154" t="s">
        <v>26</v>
      </c>
      <c r="N40" s="55" t="s">
        <v>2</v>
      </c>
      <c r="O40" s="178" t="s">
        <v>27</v>
      </c>
    </row>
    <row r="41" spans="2:15" ht="25.5">
      <c r="B41" s="173"/>
      <c r="C41" s="203"/>
      <c r="D41" s="156" t="s">
        <v>28</v>
      </c>
      <c r="E41" s="157" t="s">
        <v>29</v>
      </c>
      <c r="F41" s="53" t="s">
        <v>28</v>
      </c>
      <c r="G41" s="54" t="s">
        <v>29</v>
      </c>
      <c r="H41" s="175"/>
      <c r="I41" s="58" t="s">
        <v>28</v>
      </c>
      <c r="J41" s="177"/>
      <c r="K41" s="156" t="s">
        <v>28</v>
      </c>
      <c r="L41" s="157" t="s">
        <v>29</v>
      </c>
      <c r="M41" s="53" t="s">
        <v>28</v>
      </c>
      <c r="N41" s="157" t="s">
        <v>29</v>
      </c>
      <c r="O41" s="179"/>
    </row>
    <row r="42" spans="2:15">
      <c r="B42" s="26" t="s">
        <v>5</v>
      </c>
      <c r="C42" s="95" t="s">
        <v>31</v>
      </c>
      <c r="D42" s="96">
        <v>0</v>
      </c>
      <c r="E42" s="18">
        <v>0</v>
      </c>
      <c r="F42" s="96">
        <v>0</v>
      </c>
      <c r="G42" s="18">
        <v>0</v>
      </c>
      <c r="H42" s="21"/>
      <c r="I42" s="96">
        <v>0</v>
      </c>
      <c r="J42" s="18">
        <v>0</v>
      </c>
      <c r="K42" s="96">
        <v>0</v>
      </c>
      <c r="L42" s="18">
        <v>0</v>
      </c>
      <c r="M42" s="96">
        <v>0</v>
      </c>
      <c r="N42" s="18">
        <v>0</v>
      </c>
      <c r="O42" s="21"/>
    </row>
    <row r="43" spans="2:15">
      <c r="B43" s="74"/>
      <c r="C43" s="67" t="s">
        <v>3</v>
      </c>
      <c r="D43" s="84">
        <v>635</v>
      </c>
      <c r="E43" s="69">
        <v>0.28955768353853167</v>
      </c>
      <c r="F43" s="85">
        <v>372</v>
      </c>
      <c r="G43" s="70">
        <v>0.25444596443228457</v>
      </c>
      <c r="H43" s="71">
        <v>0.706989247311828</v>
      </c>
      <c r="I43" s="85">
        <v>326</v>
      </c>
      <c r="J43" s="73">
        <v>0.9478527607361964</v>
      </c>
      <c r="K43" s="84">
        <v>961</v>
      </c>
      <c r="L43" s="69">
        <v>0.29263093788063338</v>
      </c>
      <c r="M43" s="85">
        <v>677</v>
      </c>
      <c r="N43" s="70">
        <v>0.27565146579804561</v>
      </c>
      <c r="O43" s="71">
        <v>0.41949778434268836</v>
      </c>
    </row>
    <row r="44" spans="2:15">
      <c r="B44" s="74"/>
      <c r="C44" s="75" t="s">
        <v>8</v>
      </c>
      <c r="D44" s="86">
        <v>464</v>
      </c>
      <c r="E44" s="77">
        <v>0.21158230734154126</v>
      </c>
      <c r="F44" s="87">
        <v>289</v>
      </c>
      <c r="G44" s="88">
        <v>0.19767441860465115</v>
      </c>
      <c r="H44" s="79">
        <v>0.60553633217993075</v>
      </c>
      <c r="I44" s="87">
        <v>274</v>
      </c>
      <c r="J44" s="89">
        <v>0.6934306569343065</v>
      </c>
      <c r="K44" s="86">
        <v>738</v>
      </c>
      <c r="L44" s="77">
        <v>0.22472594397076737</v>
      </c>
      <c r="M44" s="87">
        <v>471</v>
      </c>
      <c r="N44" s="88">
        <v>0.19177524429967427</v>
      </c>
      <c r="O44" s="79">
        <v>0.56687898089171984</v>
      </c>
    </row>
    <row r="45" spans="2:15">
      <c r="B45" s="74"/>
      <c r="C45" s="75" t="s">
        <v>10</v>
      </c>
      <c r="D45" s="86">
        <v>450</v>
      </c>
      <c r="E45" s="77">
        <v>0.20519835841313269</v>
      </c>
      <c r="F45" s="87">
        <v>298</v>
      </c>
      <c r="G45" s="88">
        <v>0.20383036935704515</v>
      </c>
      <c r="H45" s="79">
        <v>0.51006711409395966</v>
      </c>
      <c r="I45" s="87">
        <v>176</v>
      </c>
      <c r="J45" s="89">
        <v>1.5568181818181817</v>
      </c>
      <c r="K45" s="86">
        <v>626</v>
      </c>
      <c r="L45" s="77">
        <v>0.19062119366626065</v>
      </c>
      <c r="M45" s="87">
        <v>425</v>
      </c>
      <c r="N45" s="88">
        <v>0.17304560260586319</v>
      </c>
      <c r="O45" s="79">
        <v>0.4729411764705882</v>
      </c>
    </row>
    <row r="46" spans="2:15">
      <c r="B46" s="74"/>
      <c r="C46" s="75" t="s">
        <v>4</v>
      </c>
      <c r="D46" s="86">
        <v>273</v>
      </c>
      <c r="E46" s="77">
        <v>0.12448700410396717</v>
      </c>
      <c r="F46" s="87">
        <v>201</v>
      </c>
      <c r="G46" s="88">
        <v>0.1374829001367989</v>
      </c>
      <c r="H46" s="79">
        <v>0.35820895522388052</v>
      </c>
      <c r="I46" s="87">
        <v>114</v>
      </c>
      <c r="J46" s="89">
        <v>1.3947368421052633</v>
      </c>
      <c r="K46" s="86">
        <v>387</v>
      </c>
      <c r="L46" s="77">
        <v>0.11784409257003654</v>
      </c>
      <c r="M46" s="87">
        <v>385</v>
      </c>
      <c r="N46" s="88">
        <v>0.15675895765472311</v>
      </c>
      <c r="O46" s="79">
        <v>5.1948051948051965E-3</v>
      </c>
    </row>
    <row r="47" spans="2:15">
      <c r="B47" s="116"/>
      <c r="C47" s="75" t="s">
        <v>9</v>
      </c>
      <c r="D47" s="86">
        <v>241</v>
      </c>
      <c r="E47" s="77">
        <v>0.10989512083903329</v>
      </c>
      <c r="F47" s="87">
        <v>167</v>
      </c>
      <c r="G47" s="88">
        <v>0.11422708618331054</v>
      </c>
      <c r="H47" s="79">
        <v>0.44311377245508976</v>
      </c>
      <c r="I47" s="87">
        <v>104</v>
      </c>
      <c r="J47" s="89">
        <v>1.3173076923076925</v>
      </c>
      <c r="K47" s="86">
        <v>345</v>
      </c>
      <c r="L47" s="77">
        <v>0.10505481120584653</v>
      </c>
      <c r="M47" s="87">
        <v>273</v>
      </c>
      <c r="N47" s="88">
        <v>0.11115635179153094</v>
      </c>
      <c r="O47" s="79">
        <v>0.26373626373626369</v>
      </c>
    </row>
    <row r="48" spans="2:15">
      <c r="B48" s="74"/>
      <c r="C48" s="75" t="s">
        <v>11</v>
      </c>
      <c r="D48" s="86">
        <v>57</v>
      </c>
      <c r="E48" s="77">
        <v>2.5991792065663474E-2</v>
      </c>
      <c r="F48" s="87">
        <v>93</v>
      </c>
      <c r="G48" s="88">
        <v>6.3611491108071141E-2</v>
      </c>
      <c r="H48" s="79">
        <v>-0.38709677419354838</v>
      </c>
      <c r="I48" s="87">
        <v>50</v>
      </c>
      <c r="J48" s="89">
        <v>0.1399999999999999</v>
      </c>
      <c r="K48" s="86">
        <v>107</v>
      </c>
      <c r="L48" s="77">
        <v>3.2582216808769791E-2</v>
      </c>
      <c r="M48" s="87">
        <v>131</v>
      </c>
      <c r="N48" s="88">
        <v>5.3338762214983716E-2</v>
      </c>
      <c r="O48" s="79">
        <v>-0.18320610687022898</v>
      </c>
    </row>
    <row r="49" spans="2:15">
      <c r="B49" s="74"/>
      <c r="C49" s="75" t="s">
        <v>12</v>
      </c>
      <c r="D49" s="86">
        <v>56</v>
      </c>
      <c r="E49" s="77">
        <v>2.5535795713634291E-2</v>
      </c>
      <c r="F49" s="87">
        <v>32</v>
      </c>
      <c r="G49" s="88">
        <v>2.188782489740082E-2</v>
      </c>
      <c r="H49" s="79">
        <v>0.75</v>
      </c>
      <c r="I49" s="87">
        <v>27</v>
      </c>
      <c r="J49" s="89">
        <v>1.074074074074074</v>
      </c>
      <c r="K49" s="86">
        <v>83</v>
      </c>
      <c r="L49" s="77">
        <v>2.5274056029232644E-2</v>
      </c>
      <c r="M49" s="87">
        <v>76</v>
      </c>
      <c r="N49" s="88">
        <v>3.0944625407166124E-2</v>
      </c>
      <c r="O49" s="79">
        <v>9.210526315789469E-2</v>
      </c>
    </row>
    <row r="50" spans="2:15">
      <c r="B50" s="74"/>
      <c r="C50" s="75" t="s">
        <v>66</v>
      </c>
      <c r="D50" s="86">
        <v>17</v>
      </c>
      <c r="E50" s="77">
        <v>7.7519379844961239E-3</v>
      </c>
      <c r="F50" s="87">
        <v>4</v>
      </c>
      <c r="G50" s="88">
        <v>2.7359781121751026E-3</v>
      </c>
      <c r="H50" s="79">
        <v>3.25</v>
      </c>
      <c r="I50" s="87">
        <v>20</v>
      </c>
      <c r="J50" s="89">
        <v>-0.15000000000000002</v>
      </c>
      <c r="K50" s="86">
        <v>37</v>
      </c>
      <c r="L50" s="77">
        <v>1.1266747868453105E-2</v>
      </c>
      <c r="M50" s="87">
        <v>12</v>
      </c>
      <c r="N50" s="88">
        <v>4.8859934853420191E-3</v>
      </c>
      <c r="O50" s="79">
        <v>2.0833333333333335</v>
      </c>
    </row>
    <row r="51" spans="2:15">
      <c r="B51" s="133"/>
      <c r="C51" s="90" t="s">
        <v>30</v>
      </c>
      <c r="D51" s="91">
        <v>0</v>
      </c>
      <c r="E51" s="92">
        <v>0</v>
      </c>
      <c r="F51" s="91">
        <v>5</v>
      </c>
      <c r="G51" s="97">
        <v>3.4199726402188782E-3</v>
      </c>
      <c r="H51" s="93">
        <v>-1</v>
      </c>
      <c r="I51" s="91">
        <v>0</v>
      </c>
      <c r="J51" s="98"/>
      <c r="K51" s="91">
        <v>0</v>
      </c>
      <c r="L51" s="97">
        <v>0</v>
      </c>
      <c r="M51" s="91">
        <v>5</v>
      </c>
      <c r="N51" s="97">
        <v>2.0358306188925082E-3</v>
      </c>
      <c r="O51" s="94">
        <v>-1</v>
      </c>
    </row>
    <row r="52" spans="2:15">
      <c r="B52" s="25" t="s">
        <v>6</v>
      </c>
      <c r="C52" s="95" t="s">
        <v>31</v>
      </c>
      <c r="D52" s="38">
        <v>2193</v>
      </c>
      <c r="E52" s="18">
        <v>1</v>
      </c>
      <c r="F52" s="38">
        <v>1461</v>
      </c>
      <c r="G52" s="18">
        <v>0.9993160054719562</v>
      </c>
      <c r="H52" s="19">
        <v>0.50102669404517464</v>
      </c>
      <c r="I52" s="38">
        <v>1091</v>
      </c>
      <c r="J52" s="20">
        <v>1.010082493125573</v>
      </c>
      <c r="K52" s="38">
        <v>3284</v>
      </c>
      <c r="L52" s="18">
        <v>1</v>
      </c>
      <c r="M52" s="38">
        <v>2455</v>
      </c>
      <c r="N52" s="20">
        <v>0.99959283387622144</v>
      </c>
      <c r="O52" s="22">
        <v>0.33767820773930746</v>
      </c>
    </row>
    <row r="53" spans="2:15">
      <c r="B53" s="25" t="s">
        <v>53</v>
      </c>
      <c r="C53" s="95" t="s">
        <v>31</v>
      </c>
      <c r="D53" s="96">
        <v>0</v>
      </c>
      <c r="E53" s="18">
        <v>1</v>
      </c>
      <c r="F53" s="96">
        <v>1</v>
      </c>
      <c r="G53" s="18">
        <v>1</v>
      </c>
      <c r="H53" s="19">
        <v>-1</v>
      </c>
      <c r="I53" s="96">
        <v>0</v>
      </c>
      <c r="J53" s="20"/>
      <c r="K53" s="96">
        <v>0</v>
      </c>
      <c r="L53" s="18">
        <v>1</v>
      </c>
      <c r="M53" s="96">
        <v>1</v>
      </c>
      <c r="N53" s="18">
        <v>1</v>
      </c>
      <c r="O53" s="22">
        <v>-1</v>
      </c>
    </row>
    <row r="54" spans="2:15">
      <c r="B54" s="26"/>
      <c r="C54" s="99" t="s">
        <v>31</v>
      </c>
      <c r="D54" s="39">
        <v>2193</v>
      </c>
      <c r="E54" s="13">
        <v>1</v>
      </c>
      <c r="F54" s="39">
        <v>1462</v>
      </c>
      <c r="G54" s="13">
        <v>1</v>
      </c>
      <c r="H54" s="14">
        <v>0.5</v>
      </c>
      <c r="I54" s="39">
        <v>1091</v>
      </c>
      <c r="J54" s="15">
        <v>1.010082493125573</v>
      </c>
      <c r="K54" s="39">
        <v>3284</v>
      </c>
      <c r="L54" s="13">
        <v>1</v>
      </c>
      <c r="M54" s="39">
        <v>2456</v>
      </c>
      <c r="N54" s="13">
        <v>1</v>
      </c>
      <c r="O54" s="23">
        <v>0.33713355048859928</v>
      </c>
    </row>
    <row r="55" spans="2:15">
      <c r="B55" s="36" t="s">
        <v>44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6" t="s">
        <v>51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24"/>
    </row>
    <row r="58" spans="2:15">
      <c r="B58" s="197" t="s">
        <v>52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9" t="s">
        <v>37</v>
      </c>
    </row>
    <row r="59" spans="2:15">
      <c r="B59" s="184" t="s">
        <v>22</v>
      </c>
      <c r="C59" s="184" t="s">
        <v>1</v>
      </c>
      <c r="D59" s="186" t="s">
        <v>76</v>
      </c>
      <c r="E59" s="187"/>
      <c r="F59" s="187"/>
      <c r="G59" s="187"/>
      <c r="H59" s="188"/>
      <c r="I59" s="187" t="s">
        <v>77</v>
      </c>
      <c r="J59" s="187"/>
      <c r="K59" s="186" t="s">
        <v>78</v>
      </c>
      <c r="L59" s="187"/>
      <c r="M59" s="187"/>
      <c r="N59" s="187"/>
      <c r="O59" s="188"/>
    </row>
    <row r="60" spans="2:15">
      <c r="B60" s="185"/>
      <c r="C60" s="185"/>
      <c r="D60" s="198" t="s">
        <v>79</v>
      </c>
      <c r="E60" s="199"/>
      <c r="F60" s="199"/>
      <c r="G60" s="199"/>
      <c r="H60" s="200"/>
      <c r="I60" s="199" t="s">
        <v>80</v>
      </c>
      <c r="J60" s="199"/>
      <c r="K60" s="198" t="s">
        <v>81</v>
      </c>
      <c r="L60" s="199"/>
      <c r="M60" s="199"/>
      <c r="N60" s="199"/>
      <c r="O60" s="200"/>
    </row>
    <row r="61" spans="2:15" ht="15" customHeight="1">
      <c r="B61" s="185"/>
      <c r="C61" s="201"/>
      <c r="D61" s="180">
        <v>2021</v>
      </c>
      <c r="E61" s="181"/>
      <c r="F61" s="189">
        <v>2020</v>
      </c>
      <c r="G61" s="189"/>
      <c r="H61" s="191" t="s">
        <v>23</v>
      </c>
      <c r="I61" s="193">
        <v>2021</v>
      </c>
      <c r="J61" s="180" t="s">
        <v>82</v>
      </c>
      <c r="K61" s="180">
        <v>2021</v>
      </c>
      <c r="L61" s="181"/>
      <c r="M61" s="189">
        <v>2020</v>
      </c>
      <c r="N61" s="181"/>
      <c r="O61" s="171" t="s">
        <v>23</v>
      </c>
    </row>
    <row r="62" spans="2:15" ht="14.45" customHeight="1">
      <c r="B62" s="172" t="s">
        <v>22</v>
      </c>
      <c r="C62" s="202" t="s">
        <v>25</v>
      </c>
      <c r="D62" s="182"/>
      <c r="E62" s="183"/>
      <c r="F62" s="190"/>
      <c r="G62" s="190"/>
      <c r="H62" s="192"/>
      <c r="I62" s="194"/>
      <c r="J62" s="195"/>
      <c r="K62" s="182"/>
      <c r="L62" s="183"/>
      <c r="M62" s="190"/>
      <c r="N62" s="183"/>
      <c r="O62" s="171"/>
    </row>
    <row r="63" spans="2:15" ht="15" customHeight="1">
      <c r="B63" s="172"/>
      <c r="C63" s="202"/>
      <c r="D63" s="153" t="s">
        <v>26</v>
      </c>
      <c r="E63" s="155" t="s">
        <v>2</v>
      </c>
      <c r="F63" s="154" t="s">
        <v>26</v>
      </c>
      <c r="G63" s="56" t="s">
        <v>2</v>
      </c>
      <c r="H63" s="174" t="s">
        <v>27</v>
      </c>
      <c r="I63" s="57" t="s">
        <v>26</v>
      </c>
      <c r="J63" s="176" t="s">
        <v>83</v>
      </c>
      <c r="K63" s="153" t="s">
        <v>26</v>
      </c>
      <c r="L63" s="55" t="s">
        <v>2</v>
      </c>
      <c r="M63" s="154" t="s">
        <v>26</v>
      </c>
      <c r="N63" s="55" t="s">
        <v>2</v>
      </c>
      <c r="O63" s="178" t="s">
        <v>27</v>
      </c>
    </row>
    <row r="64" spans="2:15" ht="14.25" customHeight="1">
      <c r="B64" s="173"/>
      <c r="C64" s="203"/>
      <c r="D64" s="156" t="s">
        <v>28</v>
      </c>
      <c r="E64" s="157" t="s">
        <v>29</v>
      </c>
      <c r="F64" s="53" t="s">
        <v>28</v>
      </c>
      <c r="G64" s="54" t="s">
        <v>29</v>
      </c>
      <c r="H64" s="175"/>
      <c r="I64" s="58" t="s">
        <v>28</v>
      </c>
      <c r="J64" s="177"/>
      <c r="K64" s="156" t="s">
        <v>28</v>
      </c>
      <c r="L64" s="157" t="s">
        <v>29</v>
      </c>
      <c r="M64" s="53" t="s">
        <v>28</v>
      </c>
      <c r="N64" s="157" t="s">
        <v>29</v>
      </c>
      <c r="O64" s="179"/>
    </row>
    <row r="65" spans="2:15">
      <c r="B65" s="74"/>
      <c r="C65" s="67" t="s">
        <v>12</v>
      </c>
      <c r="D65" s="84">
        <v>59</v>
      </c>
      <c r="E65" s="69">
        <v>0.36419753086419754</v>
      </c>
      <c r="F65" s="85">
        <v>52</v>
      </c>
      <c r="G65" s="70">
        <v>0.47272727272727272</v>
      </c>
      <c r="H65" s="71">
        <v>0.13461538461538458</v>
      </c>
      <c r="I65" s="84">
        <v>70</v>
      </c>
      <c r="J65" s="73">
        <v>-0.15714285714285714</v>
      </c>
      <c r="K65" s="84">
        <v>129</v>
      </c>
      <c r="L65" s="69">
        <v>0.4358108108108108</v>
      </c>
      <c r="M65" s="85">
        <v>126</v>
      </c>
      <c r="N65" s="70">
        <v>0.48461538461538461</v>
      </c>
      <c r="O65" s="71">
        <v>2.3809523809523725E-2</v>
      </c>
    </row>
    <row r="66" spans="2:15">
      <c r="B66" s="74"/>
      <c r="C66" s="75" t="s">
        <v>4</v>
      </c>
      <c r="D66" s="86">
        <v>30</v>
      </c>
      <c r="E66" s="77">
        <v>0.18518518518518517</v>
      </c>
      <c r="F66" s="87">
        <v>22</v>
      </c>
      <c r="G66" s="88">
        <v>0.2</v>
      </c>
      <c r="H66" s="79">
        <v>0.36363636363636354</v>
      </c>
      <c r="I66" s="86">
        <v>27</v>
      </c>
      <c r="J66" s="89">
        <v>0.11111111111111116</v>
      </c>
      <c r="K66" s="86">
        <v>57</v>
      </c>
      <c r="L66" s="77">
        <v>0.19256756756756757</v>
      </c>
      <c r="M66" s="87">
        <v>51</v>
      </c>
      <c r="N66" s="88">
        <v>0.19615384615384615</v>
      </c>
      <c r="O66" s="79">
        <v>0.11764705882352944</v>
      </c>
    </row>
    <row r="67" spans="2:15">
      <c r="B67" s="74"/>
      <c r="C67" s="75" t="s">
        <v>9</v>
      </c>
      <c r="D67" s="86">
        <v>40</v>
      </c>
      <c r="E67" s="77">
        <v>0.24691358024691357</v>
      </c>
      <c r="F67" s="87">
        <v>22</v>
      </c>
      <c r="G67" s="88">
        <v>0.2</v>
      </c>
      <c r="H67" s="79">
        <v>0.81818181818181812</v>
      </c>
      <c r="I67" s="87"/>
      <c r="J67" s="89"/>
      <c r="K67" s="86">
        <v>57</v>
      </c>
      <c r="L67" s="77">
        <v>0.19256756756756757</v>
      </c>
      <c r="M67" s="87">
        <v>49</v>
      </c>
      <c r="N67" s="88">
        <v>0.18846153846153846</v>
      </c>
      <c r="O67" s="79">
        <v>0.16326530612244894</v>
      </c>
    </row>
    <row r="68" spans="2:15" ht="14.45" customHeight="1">
      <c r="B68" s="74"/>
      <c r="C68" s="75" t="s">
        <v>3</v>
      </c>
      <c r="D68" s="86">
        <v>11</v>
      </c>
      <c r="E68" s="77">
        <v>6.7901234567901231E-2</v>
      </c>
      <c r="F68" s="87">
        <v>9</v>
      </c>
      <c r="G68" s="88">
        <v>8.1818181818181818E-2</v>
      </c>
      <c r="H68" s="79">
        <v>0.22222222222222232</v>
      </c>
      <c r="I68" s="87"/>
      <c r="J68" s="89"/>
      <c r="K68" s="86">
        <v>15</v>
      </c>
      <c r="L68" s="77">
        <v>5.0675675675675678E-2</v>
      </c>
      <c r="M68" s="87">
        <v>14</v>
      </c>
      <c r="N68" s="88">
        <v>5.3846153846153849E-2</v>
      </c>
      <c r="O68" s="79">
        <v>7.1428571428571397E-2</v>
      </c>
    </row>
    <row r="69" spans="2:15" ht="14.45" customHeight="1">
      <c r="B69" s="116"/>
      <c r="C69" s="75" t="s">
        <v>42</v>
      </c>
      <c r="D69" s="86">
        <v>10</v>
      </c>
      <c r="E69" s="77">
        <v>6.1728395061728392E-2</v>
      </c>
      <c r="F69" s="87">
        <v>1</v>
      </c>
      <c r="G69" s="88">
        <v>9.0909090909090905E-3</v>
      </c>
      <c r="H69" s="79">
        <v>9</v>
      </c>
      <c r="I69" s="87">
        <v>5</v>
      </c>
      <c r="J69" s="89">
        <v>1</v>
      </c>
      <c r="K69" s="86">
        <v>15</v>
      </c>
      <c r="L69" s="77">
        <v>5.0675675675675678E-2</v>
      </c>
      <c r="M69" s="87">
        <v>9</v>
      </c>
      <c r="N69" s="88">
        <v>3.4615384615384617E-2</v>
      </c>
      <c r="O69" s="79">
        <v>0.66666666666666674</v>
      </c>
    </row>
    <row r="70" spans="2:15" ht="14.45" customHeight="1">
      <c r="B70" s="74"/>
      <c r="C70" s="75" t="s">
        <v>11</v>
      </c>
      <c r="D70" s="86">
        <v>2</v>
      </c>
      <c r="E70" s="77">
        <v>1.2345679012345678E-2</v>
      </c>
      <c r="F70" s="87">
        <v>2</v>
      </c>
      <c r="G70" s="88">
        <v>1.8181818181818181E-2</v>
      </c>
      <c r="H70" s="79">
        <v>0</v>
      </c>
      <c r="I70" s="87">
        <v>4</v>
      </c>
      <c r="J70" s="89">
        <v>-0.5</v>
      </c>
      <c r="K70" s="86">
        <v>6</v>
      </c>
      <c r="L70" s="77">
        <v>2.0270270270270271E-2</v>
      </c>
      <c r="M70" s="87">
        <v>3</v>
      </c>
      <c r="N70" s="88">
        <v>1.1538461538461539E-2</v>
      </c>
      <c r="O70" s="79">
        <v>1</v>
      </c>
    </row>
    <row r="71" spans="2:15" ht="14.45" customHeight="1">
      <c r="B71" s="74"/>
      <c r="C71" s="75" t="s">
        <v>85</v>
      </c>
      <c r="D71" s="86">
        <v>2</v>
      </c>
      <c r="E71" s="77">
        <v>1.2345679012345678E-2</v>
      </c>
      <c r="F71" s="87">
        <v>1</v>
      </c>
      <c r="G71" s="88">
        <v>9.0909090909090905E-3</v>
      </c>
      <c r="H71" s="79">
        <v>1</v>
      </c>
      <c r="I71" s="87">
        <v>2</v>
      </c>
      <c r="J71" s="89">
        <v>0</v>
      </c>
      <c r="K71" s="86">
        <v>4</v>
      </c>
      <c r="L71" s="77">
        <v>1.3513513513513514E-2</v>
      </c>
      <c r="M71" s="87">
        <v>4</v>
      </c>
      <c r="N71" s="88">
        <v>1.5384615384615385E-2</v>
      </c>
      <c r="O71" s="79">
        <v>0</v>
      </c>
    </row>
    <row r="72" spans="2:15">
      <c r="B72" s="74"/>
      <c r="C72" s="90" t="s">
        <v>30</v>
      </c>
      <c r="D72" s="91">
        <v>8</v>
      </c>
      <c r="E72" s="92">
        <v>4.9382716049382713E-2</v>
      </c>
      <c r="F72" s="91">
        <v>1</v>
      </c>
      <c r="G72" s="97">
        <v>9.0909090909090905E-3</v>
      </c>
      <c r="H72" s="93">
        <v>7</v>
      </c>
      <c r="I72" s="91">
        <v>5</v>
      </c>
      <c r="J72" s="98">
        <v>0.60000000000000009</v>
      </c>
      <c r="K72" s="91">
        <v>13</v>
      </c>
      <c r="L72" s="97">
        <v>4.3918918918918921E-2</v>
      </c>
      <c r="M72" s="91">
        <v>4</v>
      </c>
      <c r="N72" s="97">
        <v>1.5384615384615385E-2</v>
      </c>
      <c r="O72" s="94">
        <v>2.25</v>
      </c>
    </row>
    <row r="73" spans="2:15" ht="15" customHeight="1">
      <c r="B73" s="26" t="s">
        <v>5</v>
      </c>
      <c r="C73" s="95" t="s">
        <v>31</v>
      </c>
      <c r="D73" s="38">
        <v>162</v>
      </c>
      <c r="E73" s="18">
        <v>1.0000000000000002</v>
      </c>
      <c r="F73" s="38">
        <v>110</v>
      </c>
      <c r="G73" s="18">
        <v>0.99999999999999989</v>
      </c>
      <c r="H73" s="19">
        <v>0.47272727272727266</v>
      </c>
      <c r="I73" s="38">
        <v>113</v>
      </c>
      <c r="J73" s="20">
        <v>-2.5460317460317459</v>
      </c>
      <c r="K73" s="38">
        <v>296</v>
      </c>
      <c r="L73" s="18">
        <v>1</v>
      </c>
      <c r="M73" s="38">
        <v>260</v>
      </c>
      <c r="N73" s="20">
        <v>1</v>
      </c>
      <c r="O73" s="22">
        <v>0.13846153846153841</v>
      </c>
    </row>
    <row r="74" spans="2:15">
      <c r="B74" s="74"/>
      <c r="C74" s="67" t="s">
        <v>10</v>
      </c>
      <c r="D74" s="84">
        <v>76</v>
      </c>
      <c r="E74" s="69">
        <v>0.19240506329113924</v>
      </c>
      <c r="F74" s="85">
        <v>63</v>
      </c>
      <c r="G74" s="70">
        <v>0.25301204819277107</v>
      </c>
      <c r="H74" s="71">
        <v>0.20634920634920628</v>
      </c>
      <c r="I74" s="85">
        <v>62</v>
      </c>
      <c r="J74" s="73">
        <v>0.22580645161290325</v>
      </c>
      <c r="K74" s="84">
        <v>138</v>
      </c>
      <c r="L74" s="69">
        <v>0.21068702290076335</v>
      </c>
      <c r="M74" s="85">
        <v>99</v>
      </c>
      <c r="N74" s="70">
        <v>0.20328542094455851</v>
      </c>
      <c r="O74" s="71">
        <v>0.39393939393939403</v>
      </c>
    </row>
    <row r="75" spans="2:15" ht="15" customHeight="1">
      <c r="B75" s="74"/>
      <c r="C75" s="75" t="s">
        <v>4</v>
      </c>
      <c r="D75" s="86">
        <v>73</v>
      </c>
      <c r="E75" s="77">
        <v>0.18481012658227849</v>
      </c>
      <c r="F75" s="87">
        <v>65</v>
      </c>
      <c r="G75" s="88">
        <v>0.26104417670682734</v>
      </c>
      <c r="H75" s="79">
        <v>0.12307692307692308</v>
      </c>
      <c r="I75" s="87">
        <v>55</v>
      </c>
      <c r="J75" s="89">
        <v>0.32727272727272738</v>
      </c>
      <c r="K75" s="86">
        <v>128</v>
      </c>
      <c r="L75" s="77">
        <v>0.19541984732824427</v>
      </c>
      <c r="M75" s="87">
        <v>112</v>
      </c>
      <c r="N75" s="88">
        <v>0.2299794661190965</v>
      </c>
      <c r="O75" s="79">
        <v>0.14285714285714279</v>
      </c>
    </row>
    <row r="76" spans="2:15">
      <c r="B76" s="74"/>
      <c r="C76" s="75" t="s">
        <v>9</v>
      </c>
      <c r="D76" s="86">
        <v>83</v>
      </c>
      <c r="E76" s="77">
        <v>0.21012658227848102</v>
      </c>
      <c r="F76" s="87">
        <v>44</v>
      </c>
      <c r="G76" s="88">
        <v>0.17670682730923695</v>
      </c>
      <c r="H76" s="79">
        <v>0.88636363636363646</v>
      </c>
      <c r="I76" s="87">
        <v>43</v>
      </c>
      <c r="J76" s="89">
        <v>0.93023255813953498</v>
      </c>
      <c r="K76" s="86">
        <v>126</v>
      </c>
      <c r="L76" s="77">
        <v>0.19236641221374046</v>
      </c>
      <c r="M76" s="87">
        <v>116</v>
      </c>
      <c r="N76" s="88">
        <v>0.23819301848049282</v>
      </c>
      <c r="O76" s="79">
        <v>8.6206896551724199E-2</v>
      </c>
    </row>
    <row r="77" spans="2:15" ht="15" customHeight="1">
      <c r="B77" s="74"/>
      <c r="C77" s="75" t="s">
        <v>3</v>
      </c>
      <c r="D77" s="86">
        <v>70</v>
      </c>
      <c r="E77" s="77">
        <v>0.17721518987341772</v>
      </c>
      <c r="F77" s="87">
        <v>28</v>
      </c>
      <c r="G77" s="88">
        <v>0.11244979919678715</v>
      </c>
      <c r="H77" s="79">
        <v>1.5</v>
      </c>
      <c r="I77" s="87">
        <v>32</v>
      </c>
      <c r="J77" s="89">
        <v>1.1875</v>
      </c>
      <c r="K77" s="86">
        <v>102</v>
      </c>
      <c r="L77" s="77">
        <v>0.15572519083969466</v>
      </c>
      <c r="M77" s="87">
        <v>62</v>
      </c>
      <c r="N77" s="88">
        <v>0.12731006160164271</v>
      </c>
      <c r="O77" s="79">
        <v>0.64516129032258074</v>
      </c>
    </row>
    <row r="78" spans="2:15">
      <c r="B78" s="116"/>
      <c r="C78" s="75" t="s">
        <v>8</v>
      </c>
      <c r="D78" s="86">
        <v>64</v>
      </c>
      <c r="E78" s="77">
        <v>0.16202531645569621</v>
      </c>
      <c r="F78" s="87">
        <v>33</v>
      </c>
      <c r="G78" s="88">
        <v>0.13253012048192772</v>
      </c>
      <c r="H78" s="79">
        <v>0.93939393939393945</v>
      </c>
      <c r="I78" s="87">
        <v>37</v>
      </c>
      <c r="J78" s="89">
        <v>0.72972972972972983</v>
      </c>
      <c r="K78" s="86">
        <v>101</v>
      </c>
      <c r="L78" s="77">
        <v>0.15419847328244274</v>
      </c>
      <c r="M78" s="87">
        <v>57</v>
      </c>
      <c r="N78" s="88">
        <v>0.11704312114989733</v>
      </c>
      <c r="O78" s="79">
        <v>0.77192982456140347</v>
      </c>
    </row>
    <row r="79" spans="2:15" ht="15" customHeight="1">
      <c r="B79" s="74"/>
      <c r="C79" s="75" t="s">
        <v>11</v>
      </c>
      <c r="D79" s="86">
        <v>23</v>
      </c>
      <c r="E79" s="77">
        <v>5.8227848101265821E-2</v>
      </c>
      <c r="F79" s="87">
        <v>12</v>
      </c>
      <c r="G79" s="88">
        <v>4.8192771084337352E-2</v>
      </c>
      <c r="H79" s="79">
        <v>0.91666666666666674</v>
      </c>
      <c r="I79" s="87">
        <v>17</v>
      </c>
      <c r="J79" s="89">
        <v>0.35294117647058831</v>
      </c>
      <c r="K79" s="86">
        <v>40</v>
      </c>
      <c r="L79" s="77">
        <v>6.1068702290076333E-2</v>
      </c>
      <c r="M79" s="87">
        <v>26</v>
      </c>
      <c r="N79" s="88">
        <v>5.3388090349075976E-2</v>
      </c>
      <c r="O79" s="79">
        <v>0.53846153846153855</v>
      </c>
    </row>
    <row r="80" spans="2:15" ht="15" customHeight="1">
      <c r="B80" s="74"/>
      <c r="C80" s="75" t="s">
        <v>12</v>
      </c>
      <c r="D80" s="86">
        <v>5</v>
      </c>
      <c r="E80" s="77">
        <v>1.2658227848101266E-2</v>
      </c>
      <c r="F80" s="87">
        <v>4</v>
      </c>
      <c r="G80" s="88">
        <v>1.6064257028112448E-2</v>
      </c>
      <c r="H80" s="79">
        <v>0.25</v>
      </c>
      <c r="I80" s="87">
        <v>12</v>
      </c>
      <c r="J80" s="89">
        <v>-0.58333333333333326</v>
      </c>
      <c r="K80" s="86">
        <v>17</v>
      </c>
      <c r="L80" s="77">
        <v>2.5954198473282442E-2</v>
      </c>
      <c r="M80" s="87">
        <v>8</v>
      </c>
      <c r="N80" s="88">
        <v>1.6427104722792608E-2</v>
      </c>
      <c r="O80" s="79">
        <v>1.125</v>
      </c>
    </row>
    <row r="81" spans="2:15" ht="15" customHeight="1">
      <c r="B81" s="133"/>
      <c r="C81" s="90" t="s">
        <v>30</v>
      </c>
      <c r="D81" s="91">
        <v>1</v>
      </c>
      <c r="E81" s="92">
        <v>2.5316455696202532E-3</v>
      </c>
      <c r="F81" s="91">
        <v>0</v>
      </c>
      <c r="G81" s="97">
        <v>0</v>
      </c>
      <c r="H81" s="93"/>
      <c r="I81" s="91">
        <v>2</v>
      </c>
      <c r="J81" s="98">
        <v>-0.5</v>
      </c>
      <c r="K81" s="91">
        <v>3</v>
      </c>
      <c r="L81" s="97">
        <v>4.5801526717557254E-3</v>
      </c>
      <c r="M81" s="91">
        <v>7</v>
      </c>
      <c r="N81" s="97">
        <v>1.4373716632443531E-2</v>
      </c>
      <c r="O81" s="94">
        <v>-0.5714285714285714</v>
      </c>
    </row>
    <row r="82" spans="2:15" ht="15" customHeight="1">
      <c r="B82" s="25" t="s">
        <v>6</v>
      </c>
      <c r="C82" s="95" t="s">
        <v>31</v>
      </c>
      <c r="D82" s="38">
        <v>395</v>
      </c>
      <c r="E82" s="18">
        <v>1</v>
      </c>
      <c r="F82" s="38">
        <v>249</v>
      </c>
      <c r="G82" s="18">
        <v>1</v>
      </c>
      <c r="H82" s="19">
        <v>0.58634538152610438</v>
      </c>
      <c r="I82" s="38">
        <v>260</v>
      </c>
      <c r="J82" s="20">
        <v>0.51923076923076916</v>
      </c>
      <c r="K82" s="38">
        <v>655</v>
      </c>
      <c r="L82" s="18">
        <v>1</v>
      </c>
      <c r="M82" s="38">
        <v>487</v>
      </c>
      <c r="N82" s="20">
        <v>1</v>
      </c>
      <c r="O82" s="22">
        <v>0.34496919917864477</v>
      </c>
    </row>
    <row r="83" spans="2:15">
      <c r="B83" s="25" t="s">
        <v>53</v>
      </c>
      <c r="C83" s="95" t="s">
        <v>31</v>
      </c>
      <c r="D83" s="96">
        <v>20</v>
      </c>
      <c r="E83" s="18">
        <v>1</v>
      </c>
      <c r="F83" s="96">
        <v>3</v>
      </c>
      <c r="G83" s="18">
        <v>1</v>
      </c>
      <c r="H83" s="19">
        <v>5.666666666666667</v>
      </c>
      <c r="I83" s="96">
        <v>0</v>
      </c>
      <c r="J83" s="20"/>
      <c r="K83" s="96">
        <v>20</v>
      </c>
      <c r="L83" s="18">
        <v>1</v>
      </c>
      <c r="M83" s="96">
        <v>3</v>
      </c>
      <c r="N83" s="18">
        <v>1</v>
      </c>
      <c r="O83" s="22">
        <v>5.666666666666667</v>
      </c>
    </row>
    <row r="84" spans="2:15" ht="15" customHeight="1">
      <c r="B84" s="26"/>
      <c r="C84" s="99" t="s">
        <v>31</v>
      </c>
      <c r="D84" s="39">
        <v>577</v>
      </c>
      <c r="E84" s="13">
        <v>1</v>
      </c>
      <c r="F84" s="39">
        <v>362</v>
      </c>
      <c r="G84" s="13">
        <v>1</v>
      </c>
      <c r="H84" s="14">
        <v>0.59392265193370175</v>
      </c>
      <c r="I84" s="39">
        <v>394</v>
      </c>
      <c r="J84" s="15">
        <v>0.46446700507614214</v>
      </c>
      <c r="K84" s="39">
        <v>971</v>
      </c>
      <c r="L84" s="13">
        <v>1</v>
      </c>
      <c r="M84" s="39">
        <v>750</v>
      </c>
      <c r="N84" s="13">
        <v>1</v>
      </c>
      <c r="O84" s="23">
        <v>0.29466666666666663</v>
      </c>
    </row>
    <row r="85" spans="2:15">
      <c r="B85" s="36" t="s">
        <v>44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3" priority="33" operator="lessThan">
      <formula>0</formula>
    </cfRule>
  </conditionalFormatting>
  <conditionalFormatting sqref="H10:H14 J10:J14 O10:O14">
    <cfRule type="cellIs" dxfId="112" priority="32" operator="lessThan">
      <formula>0</formula>
    </cfRule>
  </conditionalFormatting>
  <conditionalFormatting sqref="J18 J15:J16">
    <cfRule type="cellIs" dxfId="111" priority="31" operator="lessThan">
      <formula>0</formula>
    </cfRule>
  </conditionalFormatting>
  <conditionalFormatting sqref="D19:O26 D10:O16">
    <cfRule type="cellIs" dxfId="110" priority="30" operator="equal">
      <formula>0</formula>
    </cfRule>
  </conditionalFormatting>
  <conditionalFormatting sqref="H27:H28 O27:O28 H17:H18 O17:O18">
    <cfRule type="cellIs" dxfId="109" priority="29" operator="lessThan">
      <formula>0</formula>
    </cfRule>
  </conditionalFormatting>
  <conditionalFormatting sqref="H19:H23 J19:J23 O19:O23">
    <cfRule type="cellIs" dxfId="108" priority="28" operator="lessThan">
      <formula>0</formula>
    </cfRule>
  </conditionalFormatting>
  <conditionalFormatting sqref="H30 O30">
    <cfRule type="cellIs" dxfId="107" priority="27" operator="lessThan">
      <formula>0</formula>
    </cfRule>
  </conditionalFormatting>
  <conditionalFormatting sqref="H30 O30 J30">
    <cfRule type="cellIs" dxfId="106" priority="26" operator="lessThan">
      <formula>0</formula>
    </cfRule>
  </conditionalFormatting>
  <conditionalFormatting sqref="H48:H51 J48:J51 O48:O51 O42 H42">
    <cfRule type="cellIs" dxfId="105" priority="25" operator="lessThan">
      <formula>0</formula>
    </cfRule>
  </conditionalFormatting>
  <conditionalFormatting sqref="H51 O51 O42 H42">
    <cfRule type="cellIs" dxfId="104" priority="24" operator="lessThan">
      <formula>0</formula>
    </cfRule>
  </conditionalFormatting>
  <conditionalFormatting sqref="H43:H47 J43:J47 O43:O47">
    <cfRule type="cellIs" dxfId="103" priority="22" operator="lessThan">
      <formula>0</formula>
    </cfRule>
  </conditionalFormatting>
  <conditionalFormatting sqref="D43:O50">
    <cfRule type="cellIs" dxfId="102" priority="21" operator="equal">
      <formula>0</formula>
    </cfRule>
  </conditionalFormatting>
  <conditionalFormatting sqref="H53 J53 O53">
    <cfRule type="cellIs" dxfId="101" priority="20" operator="lessThan">
      <formula>0</formula>
    </cfRule>
  </conditionalFormatting>
  <conditionalFormatting sqref="H52 J52 O52">
    <cfRule type="cellIs" dxfId="100" priority="19" operator="lessThan">
      <formula>0</formula>
    </cfRule>
  </conditionalFormatting>
  <conditionalFormatting sqref="H52 O52">
    <cfRule type="cellIs" dxfId="99" priority="18" operator="lessThan">
      <formula>0</formula>
    </cfRule>
  </conditionalFormatting>
  <conditionalFormatting sqref="H54 O54">
    <cfRule type="cellIs" dxfId="98" priority="17" operator="lessThan">
      <formula>0</formula>
    </cfRule>
  </conditionalFormatting>
  <conditionalFormatting sqref="H54 O54 J54">
    <cfRule type="cellIs" dxfId="97" priority="16" operator="lessThan">
      <formula>0</formula>
    </cfRule>
  </conditionalFormatting>
  <conditionalFormatting sqref="H65:H69 J65:J69 O65:O69">
    <cfRule type="cellIs" dxfId="96" priority="15" operator="lessThan">
      <formula>0</formula>
    </cfRule>
  </conditionalFormatting>
  <conditionalFormatting sqref="J70:J71 O70:O71 H70:H71">
    <cfRule type="cellIs" dxfId="95" priority="14" operator="lessThan">
      <formula>0</formula>
    </cfRule>
  </conditionalFormatting>
  <conditionalFormatting sqref="D74:O80 D65:O71">
    <cfRule type="cellIs" dxfId="94" priority="13" operator="equal">
      <formula>0</formula>
    </cfRule>
  </conditionalFormatting>
  <conditionalFormatting sqref="H79:H81 J79:J81 O79:O81">
    <cfRule type="cellIs" dxfId="93" priority="12" operator="lessThan">
      <formula>0</formula>
    </cfRule>
  </conditionalFormatting>
  <conditionalFormatting sqref="H74:H78 J74:J78 O74:O78">
    <cfRule type="cellIs" dxfId="92" priority="11" operator="lessThan">
      <formula>0</formula>
    </cfRule>
  </conditionalFormatting>
  <conditionalFormatting sqref="H72 O72">
    <cfRule type="cellIs" dxfId="91" priority="10" operator="lessThan">
      <formula>0</formula>
    </cfRule>
  </conditionalFormatting>
  <conditionalFormatting sqref="H72 J72 O72">
    <cfRule type="cellIs" dxfId="90" priority="9" operator="lessThan">
      <formula>0</formula>
    </cfRule>
  </conditionalFormatting>
  <conditionalFormatting sqref="H73 J73 O73">
    <cfRule type="cellIs" dxfId="89" priority="8" operator="lessThan">
      <formula>0</formula>
    </cfRule>
  </conditionalFormatting>
  <conditionalFormatting sqref="H73 O73">
    <cfRule type="cellIs" dxfId="88" priority="7" operator="lessThan">
      <formula>0</formula>
    </cfRule>
  </conditionalFormatting>
  <conditionalFormatting sqref="H81 O81">
    <cfRule type="cellIs" dxfId="87" priority="6" operator="lessThan">
      <formula>0</formula>
    </cfRule>
  </conditionalFormatting>
  <conditionalFormatting sqref="H83 J83 O83">
    <cfRule type="cellIs" dxfId="86" priority="5" operator="lessThan">
      <formula>0</formula>
    </cfRule>
  </conditionalFormatting>
  <conditionalFormatting sqref="H82 J82 O82">
    <cfRule type="cellIs" dxfId="85" priority="4" operator="lessThan">
      <formula>0</formula>
    </cfRule>
  </conditionalFormatting>
  <conditionalFormatting sqref="H82 O82">
    <cfRule type="cellIs" dxfId="84" priority="3" operator="lessThan">
      <formula>0</formula>
    </cfRule>
  </conditionalFormatting>
  <conditionalFormatting sqref="H84 O84">
    <cfRule type="cellIs" dxfId="83" priority="2" operator="lessThan">
      <formula>0</formula>
    </cfRule>
  </conditionalFormatting>
  <conditionalFormatting sqref="H84 O84 J84">
    <cfRule type="cellIs" dxfId="8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6"/>
  <sheetViews>
    <sheetView showGridLines="0" zoomScale="90" zoomScaleNormal="90" workbookViewId="0">
      <selection activeCell="D69" sqref="D69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43895</v>
      </c>
    </row>
    <row r="2" spans="2:15">
      <c r="B2" s="196" t="s">
        <v>20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>
      <c r="B3" s="197" t="s">
        <v>21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37</v>
      </c>
    </row>
    <row r="4" spans="2:15" ht="14.45" customHeight="1">
      <c r="B4" s="184" t="s">
        <v>22</v>
      </c>
      <c r="C4" s="184" t="s">
        <v>1</v>
      </c>
      <c r="D4" s="186" t="s">
        <v>76</v>
      </c>
      <c r="E4" s="187"/>
      <c r="F4" s="187"/>
      <c r="G4" s="187"/>
      <c r="H4" s="188"/>
      <c r="I4" s="187" t="s">
        <v>77</v>
      </c>
      <c r="J4" s="187"/>
      <c r="K4" s="186" t="s">
        <v>78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79</v>
      </c>
      <c r="E5" s="199"/>
      <c r="F5" s="199"/>
      <c r="G5" s="199"/>
      <c r="H5" s="200"/>
      <c r="I5" s="199" t="s">
        <v>80</v>
      </c>
      <c r="J5" s="199"/>
      <c r="K5" s="198" t="s">
        <v>81</v>
      </c>
      <c r="L5" s="199"/>
      <c r="M5" s="199"/>
      <c r="N5" s="199"/>
      <c r="O5" s="200"/>
    </row>
    <row r="6" spans="2:15" ht="14.45" customHeight="1">
      <c r="B6" s="185"/>
      <c r="C6" s="201"/>
      <c r="D6" s="180">
        <v>2021</v>
      </c>
      <c r="E6" s="181"/>
      <c r="F6" s="189">
        <v>2020</v>
      </c>
      <c r="G6" s="189"/>
      <c r="H6" s="191" t="s">
        <v>23</v>
      </c>
      <c r="I6" s="193">
        <v>2021</v>
      </c>
      <c r="J6" s="180" t="s">
        <v>82</v>
      </c>
      <c r="K6" s="180">
        <v>2021</v>
      </c>
      <c r="L6" s="181"/>
      <c r="M6" s="189">
        <v>2020</v>
      </c>
      <c r="N6" s="181"/>
      <c r="O6" s="171" t="s">
        <v>23</v>
      </c>
    </row>
    <row r="7" spans="2:15" ht="15" customHeight="1">
      <c r="B7" s="172" t="s">
        <v>22</v>
      </c>
      <c r="C7" s="202" t="s">
        <v>25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5" customHeight="1">
      <c r="B8" s="172"/>
      <c r="C8" s="202"/>
      <c r="D8" s="153" t="s">
        <v>26</v>
      </c>
      <c r="E8" s="155" t="s">
        <v>2</v>
      </c>
      <c r="F8" s="154" t="s">
        <v>26</v>
      </c>
      <c r="G8" s="56" t="s">
        <v>2</v>
      </c>
      <c r="H8" s="174" t="s">
        <v>27</v>
      </c>
      <c r="I8" s="57" t="s">
        <v>26</v>
      </c>
      <c r="J8" s="176" t="s">
        <v>83</v>
      </c>
      <c r="K8" s="153" t="s">
        <v>26</v>
      </c>
      <c r="L8" s="55" t="s">
        <v>2</v>
      </c>
      <c r="M8" s="154" t="s">
        <v>26</v>
      </c>
      <c r="N8" s="55" t="s">
        <v>2</v>
      </c>
      <c r="O8" s="178" t="s">
        <v>27</v>
      </c>
    </row>
    <row r="9" spans="2:15" ht="15" customHeight="1">
      <c r="B9" s="173"/>
      <c r="C9" s="203"/>
      <c r="D9" s="156" t="s">
        <v>28</v>
      </c>
      <c r="E9" s="157" t="s">
        <v>29</v>
      </c>
      <c r="F9" s="53" t="s">
        <v>28</v>
      </c>
      <c r="G9" s="54" t="s">
        <v>29</v>
      </c>
      <c r="H9" s="175"/>
      <c r="I9" s="58" t="s">
        <v>28</v>
      </c>
      <c r="J9" s="177"/>
      <c r="K9" s="156" t="s">
        <v>28</v>
      </c>
      <c r="L9" s="157" t="s">
        <v>29</v>
      </c>
      <c r="M9" s="53" t="s">
        <v>28</v>
      </c>
      <c r="N9" s="157" t="s">
        <v>29</v>
      </c>
      <c r="O9" s="179"/>
    </row>
    <row r="10" spans="2:15">
      <c r="B10" s="74"/>
      <c r="C10" s="67" t="s">
        <v>9</v>
      </c>
      <c r="D10" s="84">
        <v>20</v>
      </c>
      <c r="E10" s="69">
        <v>0.68965517241379315</v>
      </c>
      <c r="F10" s="85">
        <v>10</v>
      </c>
      <c r="G10" s="70">
        <v>0.7142857142857143</v>
      </c>
      <c r="H10" s="71">
        <v>1</v>
      </c>
      <c r="I10" s="85">
        <v>11</v>
      </c>
      <c r="J10" s="73">
        <v>0.81818181818181812</v>
      </c>
      <c r="K10" s="84">
        <v>31</v>
      </c>
      <c r="L10" s="69">
        <v>0.52542372881355937</v>
      </c>
      <c r="M10" s="85">
        <v>28</v>
      </c>
      <c r="N10" s="70">
        <v>0.68292682926829273</v>
      </c>
      <c r="O10" s="71">
        <v>0.10714285714285721</v>
      </c>
    </row>
    <row r="11" spans="2:15">
      <c r="B11" s="74"/>
      <c r="C11" s="75" t="s">
        <v>12</v>
      </c>
      <c r="D11" s="86">
        <v>3</v>
      </c>
      <c r="E11" s="77">
        <v>0.10344827586206896</v>
      </c>
      <c r="F11" s="87">
        <v>2</v>
      </c>
      <c r="G11" s="88">
        <v>0.14285714285714285</v>
      </c>
      <c r="H11" s="79">
        <v>0.5</v>
      </c>
      <c r="I11" s="87">
        <v>13</v>
      </c>
      <c r="J11" s="89">
        <v>-0.76923076923076916</v>
      </c>
      <c r="K11" s="86">
        <v>16</v>
      </c>
      <c r="L11" s="77">
        <v>0.2711864406779661</v>
      </c>
      <c r="M11" s="87">
        <v>10</v>
      </c>
      <c r="N11" s="88">
        <v>0.24390243902439024</v>
      </c>
      <c r="O11" s="79">
        <v>0.60000000000000009</v>
      </c>
    </row>
    <row r="12" spans="2:15">
      <c r="B12" s="74"/>
      <c r="C12" s="75" t="s">
        <v>17</v>
      </c>
      <c r="D12" s="86">
        <v>2</v>
      </c>
      <c r="E12" s="77">
        <v>6.8965517241379309E-2</v>
      </c>
      <c r="F12" s="87">
        <v>1</v>
      </c>
      <c r="G12" s="88">
        <v>7.1428571428571425E-2</v>
      </c>
      <c r="H12" s="79">
        <v>1</v>
      </c>
      <c r="I12" s="87">
        <v>0</v>
      </c>
      <c r="J12" s="89"/>
      <c r="K12" s="86">
        <v>2</v>
      </c>
      <c r="L12" s="77">
        <v>3.3898305084745763E-2</v>
      </c>
      <c r="M12" s="87">
        <v>1</v>
      </c>
      <c r="N12" s="88">
        <v>2.4390243902439025E-2</v>
      </c>
      <c r="O12" s="79">
        <v>1</v>
      </c>
    </row>
    <row r="13" spans="2:15">
      <c r="B13" s="74"/>
      <c r="C13" s="75" t="s">
        <v>75</v>
      </c>
      <c r="D13" s="86">
        <v>2</v>
      </c>
      <c r="E13" s="77">
        <v>6.8965517241379309E-2</v>
      </c>
      <c r="F13" s="87">
        <v>0</v>
      </c>
      <c r="G13" s="88">
        <v>0</v>
      </c>
      <c r="H13" s="79"/>
      <c r="I13" s="87">
        <v>0</v>
      </c>
      <c r="J13" s="89"/>
      <c r="K13" s="86">
        <v>2</v>
      </c>
      <c r="L13" s="77">
        <v>3.3898305084745763E-2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1</v>
      </c>
      <c r="E14" s="77">
        <v>3.4482758620689655E-2</v>
      </c>
      <c r="F14" s="87">
        <v>1</v>
      </c>
      <c r="G14" s="88">
        <v>7.1428571428571425E-2</v>
      </c>
      <c r="H14" s="79">
        <v>0</v>
      </c>
      <c r="I14" s="87">
        <v>1</v>
      </c>
      <c r="J14" s="89">
        <v>0</v>
      </c>
      <c r="K14" s="86">
        <v>2</v>
      </c>
      <c r="L14" s="77">
        <v>3.3898305084745763E-2</v>
      </c>
      <c r="M14" s="87">
        <v>1</v>
      </c>
      <c r="N14" s="88">
        <v>2.4390243902439025E-2</v>
      </c>
      <c r="O14" s="79">
        <v>1</v>
      </c>
    </row>
    <row r="15" spans="2:15">
      <c r="B15" s="74"/>
      <c r="C15" s="75" t="s">
        <v>11</v>
      </c>
      <c r="D15" s="86">
        <v>0</v>
      </c>
      <c r="E15" s="77">
        <v>0</v>
      </c>
      <c r="F15" s="87">
        <v>0</v>
      </c>
      <c r="G15" s="88">
        <v>0</v>
      </c>
      <c r="H15" s="79"/>
      <c r="I15" s="87">
        <v>2</v>
      </c>
      <c r="J15" s="89">
        <v>-1</v>
      </c>
      <c r="K15" s="86">
        <v>2</v>
      </c>
      <c r="L15" s="77">
        <v>3.3898305084745763E-2</v>
      </c>
      <c r="M15" s="87">
        <v>0</v>
      </c>
      <c r="N15" s="88">
        <v>0</v>
      </c>
      <c r="O15" s="79"/>
    </row>
    <row r="16" spans="2:15">
      <c r="B16" s="74"/>
      <c r="C16" s="75" t="s">
        <v>94</v>
      </c>
      <c r="D16" s="86">
        <v>1</v>
      </c>
      <c r="E16" s="77">
        <v>3.4482758620689655E-2</v>
      </c>
      <c r="F16" s="87">
        <v>0</v>
      </c>
      <c r="G16" s="88">
        <v>0</v>
      </c>
      <c r="H16" s="79"/>
      <c r="I16" s="87">
        <v>0</v>
      </c>
      <c r="J16" s="89"/>
      <c r="K16" s="86">
        <v>1</v>
      </c>
      <c r="L16" s="77">
        <v>1.6949152542372881E-2</v>
      </c>
      <c r="M16" s="87">
        <v>0</v>
      </c>
      <c r="N16" s="88">
        <v>0</v>
      </c>
      <c r="O16" s="79"/>
    </row>
    <row r="17" spans="2:16">
      <c r="B17" s="126"/>
      <c r="C17" s="90" t="s">
        <v>30</v>
      </c>
      <c r="D17" s="91">
        <v>0</v>
      </c>
      <c r="E17" s="92">
        <v>0</v>
      </c>
      <c r="F17" s="91">
        <v>0</v>
      </c>
      <c r="G17" s="92">
        <v>0</v>
      </c>
      <c r="H17" s="93"/>
      <c r="I17" s="91">
        <v>3</v>
      </c>
      <c r="J17" s="92">
        <v>0.1</v>
      </c>
      <c r="K17" s="91">
        <v>3</v>
      </c>
      <c r="L17" s="92">
        <v>5.0847457627118647E-2</v>
      </c>
      <c r="M17" s="91">
        <v>1</v>
      </c>
      <c r="N17" s="92">
        <v>2.4390243902439025E-2</v>
      </c>
      <c r="O17" s="94">
        <v>2</v>
      </c>
    </row>
    <row r="18" spans="2:16">
      <c r="B18" s="25" t="s">
        <v>38</v>
      </c>
      <c r="C18" s="95" t="s">
        <v>31</v>
      </c>
      <c r="D18" s="38">
        <v>29</v>
      </c>
      <c r="E18" s="18">
        <v>1</v>
      </c>
      <c r="F18" s="38">
        <v>14</v>
      </c>
      <c r="G18" s="18">
        <v>1</v>
      </c>
      <c r="H18" s="19">
        <v>1.0714285714285716</v>
      </c>
      <c r="I18" s="38">
        <v>30</v>
      </c>
      <c r="J18" s="20">
        <v>-3.3333333333333326E-2</v>
      </c>
      <c r="K18" s="38">
        <v>59</v>
      </c>
      <c r="L18" s="18">
        <v>1</v>
      </c>
      <c r="M18" s="38">
        <v>41</v>
      </c>
      <c r="N18" s="20">
        <v>1</v>
      </c>
      <c r="O18" s="22">
        <v>0.43902439024390238</v>
      </c>
    </row>
    <row r="19" spans="2:16">
      <c r="B19" s="74"/>
      <c r="C19" s="67" t="s">
        <v>3</v>
      </c>
      <c r="D19" s="84">
        <v>716</v>
      </c>
      <c r="E19" s="69">
        <v>0.26313855200294012</v>
      </c>
      <c r="F19" s="85">
        <v>409</v>
      </c>
      <c r="G19" s="70">
        <v>0.2264673311184939</v>
      </c>
      <c r="H19" s="71">
        <v>0.75061124694376535</v>
      </c>
      <c r="I19" s="85">
        <v>362</v>
      </c>
      <c r="J19" s="73">
        <v>0.9779005524861879</v>
      </c>
      <c r="K19" s="84">
        <v>1078</v>
      </c>
      <c r="L19" s="69">
        <v>0.25814176245210729</v>
      </c>
      <c r="M19" s="85">
        <v>753</v>
      </c>
      <c r="N19" s="70">
        <v>0.23821575450806706</v>
      </c>
      <c r="O19" s="71">
        <v>0.43160690571049143</v>
      </c>
    </row>
    <row r="20" spans="2:16">
      <c r="B20" s="74"/>
      <c r="C20" s="75" t="s">
        <v>8</v>
      </c>
      <c r="D20" s="86">
        <v>529</v>
      </c>
      <c r="E20" s="77">
        <v>0.19441381844909961</v>
      </c>
      <c r="F20" s="87">
        <v>322</v>
      </c>
      <c r="G20" s="88">
        <v>0.17829457364341086</v>
      </c>
      <c r="H20" s="79">
        <v>0.64285714285714279</v>
      </c>
      <c r="I20" s="87">
        <v>311</v>
      </c>
      <c r="J20" s="89">
        <v>0.70096463022508049</v>
      </c>
      <c r="K20" s="86">
        <v>840</v>
      </c>
      <c r="L20" s="77">
        <v>0.20114942528735633</v>
      </c>
      <c r="M20" s="87">
        <v>528</v>
      </c>
      <c r="N20" s="88">
        <v>0.1670357481809554</v>
      </c>
      <c r="O20" s="79">
        <v>0.59090909090909083</v>
      </c>
    </row>
    <row r="21" spans="2:16">
      <c r="B21" s="74"/>
      <c r="C21" s="75" t="s">
        <v>10</v>
      </c>
      <c r="D21" s="86">
        <v>526</v>
      </c>
      <c r="E21" s="77">
        <v>0.19331128261668504</v>
      </c>
      <c r="F21" s="87">
        <v>361</v>
      </c>
      <c r="G21" s="88">
        <v>0.1998892580287929</v>
      </c>
      <c r="H21" s="79">
        <v>0.45706371191135742</v>
      </c>
      <c r="I21" s="87">
        <v>238</v>
      </c>
      <c r="J21" s="89">
        <v>1.2100840336134455</v>
      </c>
      <c r="K21" s="86">
        <v>764</v>
      </c>
      <c r="L21" s="77">
        <v>0.18295019157088122</v>
      </c>
      <c r="M21" s="87">
        <v>524</v>
      </c>
      <c r="N21" s="88">
        <v>0.16577032584625118</v>
      </c>
      <c r="O21" s="79">
        <v>0.45801526717557262</v>
      </c>
    </row>
    <row r="22" spans="2:16">
      <c r="B22" s="74"/>
      <c r="C22" s="75" t="s">
        <v>4</v>
      </c>
      <c r="D22" s="86">
        <v>375</v>
      </c>
      <c r="E22" s="77">
        <v>0.13781697905181919</v>
      </c>
      <c r="F22" s="87">
        <v>287</v>
      </c>
      <c r="G22" s="88">
        <v>0.15891472868217055</v>
      </c>
      <c r="H22" s="79">
        <v>0.30662020905923337</v>
      </c>
      <c r="I22" s="87">
        <v>195</v>
      </c>
      <c r="J22" s="89">
        <v>0.92307692307692313</v>
      </c>
      <c r="K22" s="86">
        <v>570</v>
      </c>
      <c r="L22" s="77">
        <v>0.13649425287356323</v>
      </c>
      <c r="M22" s="87">
        <v>547</v>
      </c>
      <c r="N22" s="88">
        <v>0.17304650427080037</v>
      </c>
      <c r="O22" s="79">
        <v>4.2047531992687404E-2</v>
      </c>
    </row>
    <row r="23" spans="2:16">
      <c r="B23" s="116"/>
      <c r="C23" s="75" t="s">
        <v>9</v>
      </c>
      <c r="D23" s="86">
        <v>344</v>
      </c>
      <c r="E23" s="77">
        <v>0.12642410878353547</v>
      </c>
      <c r="F23" s="87">
        <v>223</v>
      </c>
      <c r="G23" s="88">
        <v>0.12347729789590255</v>
      </c>
      <c r="H23" s="79">
        <v>0.54260089686098656</v>
      </c>
      <c r="I23" s="87">
        <v>153</v>
      </c>
      <c r="J23" s="89">
        <v>1.2483660130718954</v>
      </c>
      <c r="K23" s="86">
        <v>497</v>
      </c>
      <c r="L23" s="77">
        <v>0.11901340996168583</v>
      </c>
      <c r="M23" s="87">
        <v>410</v>
      </c>
      <c r="N23" s="88">
        <v>0.12970578930718127</v>
      </c>
      <c r="O23" s="79">
        <v>0.21219512195121948</v>
      </c>
    </row>
    <row r="24" spans="2:16">
      <c r="B24" s="74"/>
      <c r="C24" s="75" t="s">
        <v>12</v>
      </c>
      <c r="D24" s="86">
        <v>117</v>
      </c>
      <c r="E24" s="77">
        <v>4.2998897464167588E-2</v>
      </c>
      <c r="F24" s="87">
        <v>86</v>
      </c>
      <c r="G24" s="88">
        <v>4.7619047619047616E-2</v>
      </c>
      <c r="H24" s="79">
        <v>0.36046511627906974</v>
      </c>
      <c r="I24" s="87">
        <v>96</v>
      </c>
      <c r="J24" s="89">
        <v>0.21875</v>
      </c>
      <c r="K24" s="86">
        <v>213</v>
      </c>
      <c r="L24" s="77">
        <v>5.1005747126436782E-2</v>
      </c>
      <c r="M24" s="87">
        <v>200</v>
      </c>
      <c r="N24" s="88">
        <v>6.3271116735210381E-2</v>
      </c>
      <c r="O24" s="79">
        <v>6.4999999999999947E-2</v>
      </c>
    </row>
    <row r="25" spans="2:16">
      <c r="B25" s="74"/>
      <c r="C25" s="75" t="s">
        <v>11</v>
      </c>
      <c r="D25" s="86">
        <v>82</v>
      </c>
      <c r="E25" s="77">
        <v>3.0135979419331129E-2</v>
      </c>
      <c r="F25" s="87">
        <v>107</v>
      </c>
      <c r="G25" s="88">
        <v>5.9246954595791802E-2</v>
      </c>
      <c r="H25" s="79">
        <v>-0.23364485981308414</v>
      </c>
      <c r="I25" s="87">
        <v>69</v>
      </c>
      <c r="J25" s="89">
        <v>0.18840579710144922</v>
      </c>
      <c r="K25" s="86">
        <v>151</v>
      </c>
      <c r="L25" s="77">
        <v>3.6159003831417624E-2</v>
      </c>
      <c r="M25" s="87">
        <v>160</v>
      </c>
      <c r="N25" s="88">
        <v>5.0616893388168299E-2</v>
      </c>
      <c r="O25" s="79">
        <v>-5.6250000000000022E-2</v>
      </c>
    </row>
    <row r="26" spans="2:16">
      <c r="B26" s="74"/>
      <c r="C26" s="75" t="s">
        <v>66</v>
      </c>
      <c r="D26" s="86">
        <v>17</v>
      </c>
      <c r="E26" s="77">
        <v>6.2477030503491366E-3</v>
      </c>
      <c r="F26" s="87">
        <v>4</v>
      </c>
      <c r="G26" s="88">
        <v>2.2148394241417496E-3</v>
      </c>
      <c r="H26" s="79">
        <v>3.25</v>
      </c>
      <c r="I26" s="87">
        <v>20</v>
      </c>
      <c r="J26" s="89">
        <v>-0.15000000000000002</v>
      </c>
      <c r="K26" s="86">
        <v>37</v>
      </c>
      <c r="L26" s="77">
        <v>8.860153256704981E-3</v>
      </c>
      <c r="M26" s="87">
        <v>12</v>
      </c>
      <c r="N26" s="88">
        <v>3.7962670041126224E-3</v>
      </c>
      <c r="O26" s="79">
        <v>2.0833333333333335</v>
      </c>
    </row>
    <row r="27" spans="2:16">
      <c r="B27" s="133"/>
      <c r="C27" s="90" t="s">
        <v>30</v>
      </c>
      <c r="D27" s="91">
        <v>15</v>
      </c>
      <c r="E27" s="92">
        <v>5.5126791620726534E-3</v>
      </c>
      <c r="F27" s="91">
        <v>7</v>
      </c>
      <c r="G27" s="97">
        <v>3.8759689922480689E-3</v>
      </c>
      <c r="H27" s="93">
        <v>1.1428571428571428</v>
      </c>
      <c r="I27" s="91">
        <v>373</v>
      </c>
      <c r="J27" s="98">
        <v>-0.95978552278820373</v>
      </c>
      <c r="K27" s="91">
        <v>26</v>
      </c>
      <c r="L27" s="97">
        <v>6.2260536398466293E-3</v>
      </c>
      <c r="M27" s="91">
        <v>27</v>
      </c>
      <c r="N27" s="97">
        <v>8.5416007592534759E-3</v>
      </c>
      <c r="O27" s="94">
        <v>-3.703703703703709E-2</v>
      </c>
    </row>
    <row r="28" spans="2:16">
      <c r="B28" s="25" t="s">
        <v>39</v>
      </c>
      <c r="C28" s="95" t="s">
        <v>31</v>
      </c>
      <c r="D28" s="38">
        <v>2721</v>
      </c>
      <c r="E28" s="18">
        <v>1</v>
      </c>
      <c r="F28" s="38">
        <v>1806</v>
      </c>
      <c r="G28" s="18">
        <v>1</v>
      </c>
      <c r="H28" s="19">
        <v>0.50664451827242529</v>
      </c>
      <c r="I28" s="38">
        <v>1455</v>
      </c>
      <c r="J28" s="20">
        <v>0.87010309278350517</v>
      </c>
      <c r="K28" s="38">
        <v>4176</v>
      </c>
      <c r="L28" s="18">
        <v>1</v>
      </c>
      <c r="M28" s="38">
        <v>3161</v>
      </c>
      <c r="N28" s="20">
        <v>1</v>
      </c>
      <c r="O28" s="22">
        <v>0.32110091743119273</v>
      </c>
    </row>
    <row r="29" spans="2:16">
      <c r="B29" s="25" t="s">
        <v>53</v>
      </c>
      <c r="C29" s="95" t="s">
        <v>31</v>
      </c>
      <c r="D29" s="96">
        <v>20</v>
      </c>
      <c r="E29" s="18">
        <v>1</v>
      </c>
      <c r="F29" s="96">
        <v>4</v>
      </c>
      <c r="G29" s="18">
        <v>1</v>
      </c>
      <c r="H29" s="19">
        <v>4</v>
      </c>
      <c r="I29" s="96">
        <v>0</v>
      </c>
      <c r="J29" s="18"/>
      <c r="K29" s="96">
        <v>20</v>
      </c>
      <c r="L29" s="18">
        <v>1</v>
      </c>
      <c r="M29" s="96">
        <v>4</v>
      </c>
      <c r="N29" s="18">
        <v>1</v>
      </c>
      <c r="O29" s="22">
        <v>4</v>
      </c>
      <c r="P29" s="28"/>
    </row>
    <row r="30" spans="2:16">
      <c r="B30" s="26"/>
      <c r="C30" s="99" t="s">
        <v>31</v>
      </c>
      <c r="D30" s="39">
        <v>2770</v>
      </c>
      <c r="E30" s="13">
        <v>1</v>
      </c>
      <c r="F30" s="39">
        <v>1824</v>
      </c>
      <c r="G30" s="13">
        <v>1</v>
      </c>
      <c r="H30" s="14">
        <v>0.51864035087719307</v>
      </c>
      <c r="I30" s="39">
        <v>1485</v>
      </c>
      <c r="J30" s="15">
        <v>0.86531986531986527</v>
      </c>
      <c r="K30" s="39">
        <v>4255</v>
      </c>
      <c r="L30" s="13">
        <v>1</v>
      </c>
      <c r="M30" s="39">
        <v>3206</v>
      </c>
      <c r="N30" s="13">
        <v>1</v>
      </c>
      <c r="O30" s="23">
        <v>0.32719900187149098</v>
      </c>
      <c r="P30" s="28"/>
    </row>
    <row r="31" spans="2:16" ht="14.45" customHeight="1">
      <c r="B31" s="144" t="s">
        <v>86</v>
      </c>
      <c r="C31" s="146"/>
      <c r="D31" s="144"/>
      <c r="E31" s="144"/>
      <c r="F31" s="144"/>
      <c r="G31" s="144"/>
    </row>
    <row r="32" spans="2:16">
      <c r="B32" s="147" t="s">
        <v>87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96" t="s">
        <v>40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24"/>
    </row>
    <row r="36" spans="2:15">
      <c r="B36" s="197" t="s">
        <v>41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9" t="s">
        <v>37</v>
      </c>
    </row>
    <row r="37" spans="2:15" ht="14.45" customHeight="1">
      <c r="B37" s="184" t="s">
        <v>22</v>
      </c>
      <c r="C37" s="184" t="s">
        <v>1</v>
      </c>
      <c r="D37" s="186" t="s">
        <v>76</v>
      </c>
      <c r="E37" s="187"/>
      <c r="F37" s="187"/>
      <c r="G37" s="187"/>
      <c r="H37" s="188"/>
      <c r="I37" s="187" t="s">
        <v>77</v>
      </c>
      <c r="J37" s="187"/>
      <c r="K37" s="186" t="s">
        <v>78</v>
      </c>
      <c r="L37" s="187"/>
      <c r="M37" s="187"/>
      <c r="N37" s="187"/>
      <c r="O37" s="188"/>
    </row>
    <row r="38" spans="2:15" ht="14.45" customHeight="1">
      <c r="B38" s="185"/>
      <c r="C38" s="185"/>
      <c r="D38" s="198" t="s">
        <v>79</v>
      </c>
      <c r="E38" s="199"/>
      <c r="F38" s="199"/>
      <c r="G38" s="199"/>
      <c r="H38" s="200"/>
      <c r="I38" s="199" t="s">
        <v>80</v>
      </c>
      <c r="J38" s="199"/>
      <c r="K38" s="198" t="s">
        <v>81</v>
      </c>
      <c r="L38" s="199"/>
      <c r="M38" s="199"/>
      <c r="N38" s="199"/>
      <c r="O38" s="200"/>
    </row>
    <row r="39" spans="2:15" ht="14.45" customHeight="1">
      <c r="B39" s="185"/>
      <c r="C39" s="201"/>
      <c r="D39" s="180">
        <v>2021</v>
      </c>
      <c r="E39" s="181"/>
      <c r="F39" s="189">
        <v>2020</v>
      </c>
      <c r="G39" s="189"/>
      <c r="H39" s="191" t="s">
        <v>23</v>
      </c>
      <c r="I39" s="193">
        <v>2021</v>
      </c>
      <c r="J39" s="180" t="s">
        <v>82</v>
      </c>
      <c r="K39" s="180">
        <v>2021</v>
      </c>
      <c r="L39" s="181"/>
      <c r="M39" s="189">
        <v>2020</v>
      </c>
      <c r="N39" s="181"/>
      <c r="O39" s="171" t="s">
        <v>23</v>
      </c>
    </row>
    <row r="40" spans="2:15" ht="14.45" customHeight="1">
      <c r="B40" s="172" t="s">
        <v>22</v>
      </c>
      <c r="C40" s="202" t="s">
        <v>25</v>
      </c>
      <c r="D40" s="182"/>
      <c r="E40" s="183"/>
      <c r="F40" s="190"/>
      <c r="G40" s="190"/>
      <c r="H40" s="192"/>
      <c r="I40" s="194"/>
      <c r="J40" s="195"/>
      <c r="K40" s="182"/>
      <c r="L40" s="183"/>
      <c r="M40" s="190"/>
      <c r="N40" s="183"/>
      <c r="O40" s="171"/>
    </row>
    <row r="41" spans="2:15" ht="14.45" customHeight="1">
      <c r="B41" s="172"/>
      <c r="C41" s="202"/>
      <c r="D41" s="153" t="s">
        <v>26</v>
      </c>
      <c r="E41" s="155" t="s">
        <v>2</v>
      </c>
      <c r="F41" s="154" t="s">
        <v>26</v>
      </c>
      <c r="G41" s="56" t="s">
        <v>2</v>
      </c>
      <c r="H41" s="174" t="s">
        <v>27</v>
      </c>
      <c r="I41" s="57" t="s">
        <v>26</v>
      </c>
      <c r="J41" s="176" t="s">
        <v>83</v>
      </c>
      <c r="K41" s="153" t="s">
        <v>26</v>
      </c>
      <c r="L41" s="55" t="s">
        <v>2</v>
      </c>
      <c r="M41" s="154" t="s">
        <v>26</v>
      </c>
      <c r="N41" s="55" t="s">
        <v>2</v>
      </c>
      <c r="O41" s="178" t="s">
        <v>27</v>
      </c>
    </row>
    <row r="42" spans="2:15" ht="14.45" customHeight="1">
      <c r="B42" s="173"/>
      <c r="C42" s="203"/>
      <c r="D42" s="156" t="s">
        <v>28</v>
      </c>
      <c r="E42" s="157" t="s">
        <v>29</v>
      </c>
      <c r="F42" s="53" t="s">
        <v>28</v>
      </c>
      <c r="G42" s="54" t="s">
        <v>29</v>
      </c>
      <c r="H42" s="175"/>
      <c r="I42" s="58" t="s">
        <v>28</v>
      </c>
      <c r="J42" s="177"/>
      <c r="K42" s="156" t="s">
        <v>28</v>
      </c>
      <c r="L42" s="157" t="s">
        <v>29</v>
      </c>
      <c r="M42" s="53" t="s">
        <v>28</v>
      </c>
      <c r="N42" s="157" t="s">
        <v>29</v>
      </c>
      <c r="O42" s="179"/>
    </row>
    <row r="43" spans="2:15">
      <c r="B43" s="25" t="s">
        <v>38</v>
      </c>
      <c r="C43" s="95" t="s">
        <v>31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635</v>
      </c>
      <c r="E44" s="69">
        <v>0.28955768353853167</v>
      </c>
      <c r="F44" s="85">
        <v>372</v>
      </c>
      <c r="G44" s="70">
        <v>0.25462012320328542</v>
      </c>
      <c r="H44" s="71">
        <v>0.706989247311828</v>
      </c>
      <c r="I44" s="85">
        <v>326</v>
      </c>
      <c r="J44" s="73">
        <v>0.9478527607361964</v>
      </c>
      <c r="K44" s="84">
        <v>961</v>
      </c>
      <c r="L44" s="69">
        <v>0.29263093788063338</v>
      </c>
      <c r="M44" s="85">
        <v>677</v>
      </c>
      <c r="N44" s="70">
        <v>0.27576374745417515</v>
      </c>
      <c r="O44" s="71">
        <v>0.41949778434268836</v>
      </c>
    </row>
    <row r="45" spans="2:15">
      <c r="B45" s="74"/>
      <c r="C45" s="75" t="s">
        <v>8</v>
      </c>
      <c r="D45" s="86">
        <v>464</v>
      </c>
      <c r="E45" s="77">
        <v>0.21158230734154126</v>
      </c>
      <c r="F45" s="87">
        <v>289</v>
      </c>
      <c r="G45" s="88">
        <v>0.19780971937029432</v>
      </c>
      <c r="H45" s="79">
        <v>0.60553633217993075</v>
      </c>
      <c r="I45" s="87">
        <v>274</v>
      </c>
      <c r="J45" s="89">
        <v>0.6934306569343065</v>
      </c>
      <c r="K45" s="86">
        <v>738</v>
      </c>
      <c r="L45" s="77">
        <v>0.22472594397076737</v>
      </c>
      <c r="M45" s="87">
        <v>471</v>
      </c>
      <c r="N45" s="88">
        <v>0.19185336048879836</v>
      </c>
      <c r="O45" s="79">
        <v>0.56687898089171984</v>
      </c>
    </row>
    <row r="46" spans="2:15" ht="15" customHeight="1">
      <c r="B46" s="74"/>
      <c r="C46" s="75" t="s">
        <v>10</v>
      </c>
      <c r="D46" s="86">
        <v>450</v>
      </c>
      <c r="E46" s="77">
        <v>0.20519835841313269</v>
      </c>
      <c r="F46" s="87">
        <v>298</v>
      </c>
      <c r="G46" s="88">
        <v>0.20396988364134155</v>
      </c>
      <c r="H46" s="79">
        <v>0.51006711409395966</v>
      </c>
      <c r="I46" s="87">
        <v>176</v>
      </c>
      <c r="J46" s="89">
        <v>1.5568181818181817</v>
      </c>
      <c r="K46" s="86">
        <v>626</v>
      </c>
      <c r="L46" s="77">
        <v>0.19062119366626065</v>
      </c>
      <c r="M46" s="87">
        <v>425</v>
      </c>
      <c r="N46" s="88">
        <v>0.17311608961303462</v>
      </c>
      <c r="O46" s="79">
        <v>0.4729411764705882</v>
      </c>
    </row>
    <row r="47" spans="2:15">
      <c r="B47" s="74"/>
      <c r="C47" s="75" t="s">
        <v>4</v>
      </c>
      <c r="D47" s="86">
        <v>273</v>
      </c>
      <c r="E47" s="77">
        <v>0.12448700410396717</v>
      </c>
      <c r="F47" s="87">
        <v>201</v>
      </c>
      <c r="G47" s="88">
        <v>0.1375770020533881</v>
      </c>
      <c r="H47" s="79">
        <v>0.35820895522388052</v>
      </c>
      <c r="I47" s="87">
        <v>114</v>
      </c>
      <c r="J47" s="89">
        <v>1.3947368421052633</v>
      </c>
      <c r="K47" s="86">
        <v>387</v>
      </c>
      <c r="L47" s="77">
        <v>0.11784409257003654</v>
      </c>
      <c r="M47" s="87">
        <v>385</v>
      </c>
      <c r="N47" s="88">
        <v>0.15682281059063136</v>
      </c>
      <c r="O47" s="79">
        <v>5.1948051948051965E-3</v>
      </c>
    </row>
    <row r="48" spans="2:15" ht="15" customHeight="1">
      <c r="B48" s="116"/>
      <c r="C48" s="75" t="s">
        <v>9</v>
      </c>
      <c r="D48" s="86">
        <v>241</v>
      </c>
      <c r="E48" s="77">
        <v>0.10989512083903329</v>
      </c>
      <c r="F48" s="87">
        <v>167</v>
      </c>
      <c r="G48" s="88">
        <v>0.11430527036276524</v>
      </c>
      <c r="H48" s="79">
        <v>0.44311377245508976</v>
      </c>
      <c r="I48" s="87">
        <v>104</v>
      </c>
      <c r="J48" s="89">
        <v>1.3173076923076925</v>
      </c>
      <c r="K48" s="86">
        <v>345</v>
      </c>
      <c r="L48" s="77">
        <v>0.10505481120584653</v>
      </c>
      <c r="M48" s="87">
        <v>273</v>
      </c>
      <c r="N48" s="88">
        <v>0.11120162932790224</v>
      </c>
      <c r="O48" s="79">
        <v>0.26373626373626369</v>
      </c>
    </row>
    <row r="49" spans="2:15">
      <c r="B49" s="74"/>
      <c r="C49" s="75" t="s">
        <v>11</v>
      </c>
      <c r="D49" s="86">
        <v>57</v>
      </c>
      <c r="E49" s="77">
        <v>2.5991792065663474E-2</v>
      </c>
      <c r="F49" s="87">
        <v>93</v>
      </c>
      <c r="G49" s="88">
        <v>6.3655030800821355E-2</v>
      </c>
      <c r="H49" s="79">
        <v>-0.38709677419354838</v>
      </c>
      <c r="I49" s="87">
        <v>50</v>
      </c>
      <c r="J49" s="89">
        <v>0.1399999999999999</v>
      </c>
      <c r="K49" s="86">
        <v>107</v>
      </c>
      <c r="L49" s="77">
        <v>3.2582216808769791E-2</v>
      </c>
      <c r="M49" s="87">
        <v>131</v>
      </c>
      <c r="N49" s="88">
        <v>5.3360488798370673E-2</v>
      </c>
      <c r="O49" s="79">
        <v>-0.18320610687022898</v>
      </c>
    </row>
    <row r="50" spans="2:15">
      <c r="B50" s="74"/>
      <c r="C50" s="75" t="s">
        <v>12</v>
      </c>
      <c r="D50" s="86">
        <v>56</v>
      </c>
      <c r="E50" s="77">
        <v>2.5535795713634291E-2</v>
      </c>
      <c r="F50" s="87">
        <v>32</v>
      </c>
      <c r="G50" s="88">
        <v>2.190280629705681E-2</v>
      </c>
      <c r="H50" s="79">
        <v>0.75</v>
      </c>
      <c r="I50" s="87">
        <v>27</v>
      </c>
      <c r="J50" s="89">
        <v>1.074074074074074</v>
      </c>
      <c r="K50" s="86">
        <v>83</v>
      </c>
      <c r="L50" s="77">
        <v>2.5274056029232644E-2</v>
      </c>
      <c r="M50" s="87">
        <v>76</v>
      </c>
      <c r="N50" s="88">
        <v>3.095723014256619E-2</v>
      </c>
      <c r="O50" s="79">
        <v>9.210526315789469E-2</v>
      </c>
    </row>
    <row r="51" spans="2:15">
      <c r="B51" s="74"/>
      <c r="C51" s="75" t="s">
        <v>66</v>
      </c>
      <c r="D51" s="86">
        <v>17</v>
      </c>
      <c r="E51" s="77">
        <v>7.7519379844961239E-3</v>
      </c>
      <c r="F51" s="87">
        <v>4</v>
      </c>
      <c r="G51" s="88">
        <v>2.7378507871321013E-3</v>
      </c>
      <c r="H51" s="79">
        <v>3.25</v>
      </c>
      <c r="I51" s="87">
        <v>20</v>
      </c>
      <c r="J51" s="89">
        <v>-0.15000000000000002</v>
      </c>
      <c r="K51" s="86">
        <v>37</v>
      </c>
      <c r="L51" s="77">
        <v>1.1266747868453105E-2</v>
      </c>
      <c r="M51" s="87">
        <v>12</v>
      </c>
      <c r="N51" s="88">
        <v>4.887983706720978E-3</v>
      </c>
      <c r="O51" s="79">
        <v>2.0833333333333335</v>
      </c>
    </row>
    <row r="52" spans="2:15">
      <c r="B52" s="133"/>
      <c r="C52" s="90" t="s">
        <v>30</v>
      </c>
      <c r="D52" s="91">
        <v>0</v>
      </c>
      <c r="E52" s="92">
        <v>0</v>
      </c>
      <c r="F52" s="91">
        <v>5</v>
      </c>
      <c r="G52" s="97">
        <v>3.4223134839151265E-3</v>
      </c>
      <c r="H52" s="93">
        <v>-1</v>
      </c>
      <c r="I52" s="91">
        <v>0</v>
      </c>
      <c r="J52" s="98"/>
      <c r="K52" s="91">
        <v>0</v>
      </c>
      <c r="L52" s="97">
        <v>0</v>
      </c>
      <c r="M52" s="91">
        <v>5</v>
      </c>
      <c r="N52" s="97">
        <v>2.0366598778004071E-3</v>
      </c>
      <c r="O52" s="94">
        <v>-1</v>
      </c>
    </row>
    <row r="53" spans="2:15">
      <c r="B53" s="25" t="s">
        <v>39</v>
      </c>
      <c r="C53" s="95" t="s">
        <v>31</v>
      </c>
      <c r="D53" s="38">
        <v>2193</v>
      </c>
      <c r="E53" s="18">
        <v>1</v>
      </c>
      <c r="F53" s="38">
        <v>1461</v>
      </c>
      <c r="G53" s="18">
        <v>1</v>
      </c>
      <c r="H53" s="19">
        <v>0.50102669404517464</v>
      </c>
      <c r="I53" s="38">
        <v>1091</v>
      </c>
      <c r="J53" s="20">
        <v>1.010082493125573</v>
      </c>
      <c r="K53" s="38">
        <v>3284</v>
      </c>
      <c r="L53" s="18">
        <v>1</v>
      </c>
      <c r="M53" s="38">
        <v>2455</v>
      </c>
      <c r="N53" s="20">
        <v>1</v>
      </c>
      <c r="O53" s="22">
        <v>0.33767820773930746</v>
      </c>
    </row>
    <row r="54" spans="2:15">
      <c r="B54" s="25" t="s">
        <v>53</v>
      </c>
      <c r="C54" s="95" t="s">
        <v>31</v>
      </c>
      <c r="D54" s="38">
        <v>0</v>
      </c>
      <c r="E54" s="18">
        <v>1</v>
      </c>
      <c r="F54" s="38">
        <v>1</v>
      </c>
      <c r="G54" s="18">
        <v>1</v>
      </c>
      <c r="H54" s="19">
        <v>-1</v>
      </c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2193</v>
      </c>
      <c r="E55" s="13">
        <v>1</v>
      </c>
      <c r="F55" s="39">
        <v>1462</v>
      </c>
      <c r="G55" s="13">
        <v>1</v>
      </c>
      <c r="H55" s="14">
        <v>0.5</v>
      </c>
      <c r="I55" s="39">
        <v>1091</v>
      </c>
      <c r="J55" s="15">
        <v>1.010082493125573</v>
      </c>
      <c r="K55" s="39">
        <v>3284</v>
      </c>
      <c r="L55" s="13">
        <v>1</v>
      </c>
      <c r="M55" s="39">
        <v>2456</v>
      </c>
      <c r="N55" s="13">
        <v>1</v>
      </c>
      <c r="O55" s="23">
        <v>0.33713355048859928</v>
      </c>
    </row>
    <row r="56" spans="2:15">
      <c r="B56" s="144" t="s">
        <v>86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87</v>
      </c>
      <c r="C57" s="144"/>
      <c r="D57" s="144"/>
      <c r="E57" s="144"/>
      <c r="F57" s="144"/>
      <c r="G57" s="144"/>
    </row>
    <row r="59" spans="2:15">
      <c r="B59" s="204" t="s">
        <v>51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140"/>
    </row>
    <row r="60" spans="2:15">
      <c r="B60" s="205" t="s">
        <v>52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41" t="s">
        <v>37</v>
      </c>
    </row>
    <row r="61" spans="2:15">
      <c r="B61" s="184" t="s">
        <v>22</v>
      </c>
      <c r="C61" s="184" t="s">
        <v>1</v>
      </c>
      <c r="D61" s="186" t="s">
        <v>76</v>
      </c>
      <c r="E61" s="187"/>
      <c r="F61" s="187"/>
      <c r="G61" s="187"/>
      <c r="H61" s="188"/>
      <c r="I61" s="187" t="s">
        <v>77</v>
      </c>
      <c r="J61" s="187"/>
      <c r="K61" s="186" t="s">
        <v>78</v>
      </c>
      <c r="L61" s="187"/>
      <c r="M61" s="187"/>
      <c r="N61" s="187"/>
      <c r="O61" s="188"/>
    </row>
    <row r="62" spans="2:15">
      <c r="B62" s="185"/>
      <c r="C62" s="185"/>
      <c r="D62" s="198" t="s">
        <v>79</v>
      </c>
      <c r="E62" s="199"/>
      <c r="F62" s="199"/>
      <c r="G62" s="199"/>
      <c r="H62" s="200"/>
      <c r="I62" s="199" t="s">
        <v>80</v>
      </c>
      <c r="J62" s="199"/>
      <c r="K62" s="198" t="s">
        <v>81</v>
      </c>
      <c r="L62" s="199"/>
      <c r="M62" s="199"/>
      <c r="N62" s="199"/>
      <c r="O62" s="200"/>
    </row>
    <row r="63" spans="2:15" ht="15" customHeight="1">
      <c r="B63" s="185"/>
      <c r="C63" s="185"/>
      <c r="D63" s="180">
        <v>2021</v>
      </c>
      <c r="E63" s="181"/>
      <c r="F63" s="189">
        <v>2020</v>
      </c>
      <c r="G63" s="189"/>
      <c r="H63" s="191" t="s">
        <v>23</v>
      </c>
      <c r="I63" s="193">
        <v>2021</v>
      </c>
      <c r="J63" s="180" t="s">
        <v>82</v>
      </c>
      <c r="K63" s="180">
        <v>2021</v>
      </c>
      <c r="L63" s="181"/>
      <c r="M63" s="189">
        <v>2020</v>
      </c>
      <c r="N63" s="181"/>
      <c r="O63" s="171" t="s">
        <v>23</v>
      </c>
    </row>
    <row r="64" spans="2:15">
      <c r="B64" s="172" t="s">
        <v>22</v>
      </c>
      <c r="C64" s="172" t="s">
        <v>25</v>
      </c>
      <c r="D64" s="182"/>
      <c r="E64" s="183"/>
      <c r="F64" s="190"/>
      <c r="G64" s="190"/>
      <c r="H64" s="192"/>
      <c r="I64" s="194"/>
      <c r="J64" s="195"/>
      <c r="K64" s="182"/>
      <c r="L64" s="183"/>
      <c r="M64" s="190"/>
      <c r="N64" s="183"/>
      <c r="O64" s="171"/>
    </row>
    <row r="65" spans="2:15" ht="15" customHeight="1">
      <c r="B65" s="172"/>
      <c r="C65" s="172"/>
      <c r="D65" s="159" t="s">
        <v>26</v>
      </c>
      <c r="E65" s="161" t="s">
        <v>2</v>
      </c>
      <c r="F65" s="160" t="s">
        <v>26</v>
      </c>
      <c r="G65" s="56" t="s">
        <v>2</v>
      </c>
      <c r="H65" s="174" t="s">
        <v>27</v>
      </c>
      <c r="I65" s="57" t="s">
        <v>26</v>
      </c>
      <c r="J65" s="176" t="s">
        <v>83</v>
      </c>
      <c r="K65" s="159" t="s">
        <v>26</v>
      </c>
      <c r="L65" s="55" t="s">
        <v>2</v>
      </c>
      <c r="M65" s="160" t="s">
        <v>26</v>
      </c>
      <c r="N65" s="55" t="s">
        <v>2</v>
      </c>
      <c r="O65" s="178" t="s">
        <v>27</v>
      </c>
    </row>
    <row r="66" spans="2:15" ht="25.5">
      <c r="B66" s="173"/>
      <c r="C66" s="173"/>
      <c r="D66" s="162" t="s">
        <v>28</v>
      </c>
      <c r="E66" s="163" t="s">
        <v>29</v>
      </c>
      <c r="F66" s="53" t="s">
        <v>28</v>
      </c>
      <c r="G66" s="54" t="s">
        <v>29</v>
      </c>
      <c r="H66" s="175"/>
      <c r="I66" s="58" t="s">
        <v>28</v>
      </c>
      <c r="J66" s="177"/>
      <c r="K66" s="162" t="s">
        <v>28</v>
      </c>
      <c r="L66" s="163" t="s">
        <v>29</v>
      </c>
      <c r="M66" s="53" t="s">
        <v>28</v>
      </c>
      <c r="N66" s="163" t="s">
        <v>29</v>
      </c>
      <c r="O66" s="179"/>
    </row>
    <row r="67" spans="2:15">
      <c r="B67" s="74"/>
      <c r="C67" s="67" t="s">
        <v>4</v>
      </c>
      <c r="D67" s="84">
        <v>122</v>
      </c>
      <c r="E67" s="69">
        <v>0.21143847487001732</v>
      </c>
      <c r="F67" s="85">
        <v>87</v>
      </c>
      <c r="G67" s="70">
        <v>0.24033149171270718</v>
      </c>
      <c r="H67" s="71">
        <v>0.40229885057471271</v>
      </c>
      <c r="I67" s="84">
        <v>82</v>
      </c>
      <c r="J67" s="73">
        <v>0.48780487804878048</v>
      </c>
      <c r="K67" s="84">
        <v>204</v>
      </c>
      <c r="L67" s="69">
        <v>0.21009268795056643</v>
      </c>
      <c r="M67" s="85">
        <v>163</v>
      </c>
      <c r="N67" s="70">
        <v>0.21733333333333332</v>
      </c>
      <c r="O67" s="71">
        <v>0.25153374233128845</v>
      </c>
    </row>
    <row r="68" spans="2:15">
      <c r="B68" s="74"/>
      <c r="C68" s="75" t="s">
        <v>9</v>
      </c>
      <c r="D68" s="86">
        <v>123</v>
      </c>
      <c r="E68" s="77">
        <v>0.21317157712305027</v>
      </c>
      <c r="F68" s="87">
        <v>66</v>
      </c>
      <c r="G68" s="88">
        <v>0.18232044198895028</v>
      </c>
      <c r="H68" s="79">
        <v>0.86363636363636354</v>
      </c>
      <c r="I68" s="86">
        <v>60</v>
      </c>
      <c r="J68" s="89">
        <v>1.0499999999999998</v>
      </c>
      <c r="K68" s="86">
        <v>183</v>
      </c>
      <c r="L68" s="77">
        <v>0.18846549948506694</v>
      </c>
      <c r="M68" s="87">
        <v>165</v>
      </c>
      <c r="N68" s="88">
        <v>0.22</v>
      </c>
      <c r="O68" s="79">
        <v>0.10909090909090913</v>
      </c>
    </row>
    <row r="69" spans="2:15">
      <c r="B69" s="74"/>
      <c r="C69" s="75" t="s">
        <v>12</v>
      </c>
      <c r="D69" s="86">
        <v>64</v>
      </c>
      <c r="E69" s="77">
        <v>0.11091854419410745</v>
      </c>
      <c r="F69" s="87">
        <v>56</v>
      </c>
      <c r="G69" s="88">
        <v>0.15469613259668508</v>
      </c>
      <c r="H69" s="79">
        <v>0.14285714285714279</v>
      </c>
      <c r="I69" s="87">
        <v>82</v>
      </c>
      <c r="J69" s="89">
        <v>-0.21951219512195119</v>
      </c>
      <c r="K69" s="86">
        <v>146</v>
      </c>
      <c r="L69" s="77">
        <v>0.15036045314109167</v>
      </c>
      <c r="M69" s="87">
        <v>134</v>
      </c>
      <c r="N69" s="88">
        <v>0.17866666666666667</v>
      </c>
      <c r="O69" s="79">
        <v>8.9552238805970186E-2</v>
      </c>
    </row>
    <row r="70" spans="2:15">
      <c r="B70" s="74"/>
      <c r="C70" s="75" t="s">
        <v>10</v>
      </c>
      <c r="D70" s="86">
        <v>76</v>
      </c>
      <c r="E70" s="77">
        <v>0.1317157712305026</v>
      </c>
      <c r="F70" s="87">
        <v>63</v>
      </c>
      <c r="G70" s="88">
        <v>0.17403314917127072</v>
      </c>
      <c r="H70" s="79">
        <v>0.20634920634920628</v>
      </c>
      <c r="I70" s="87">
        <v>62</v>
      </c>
      <c r="J70" s="89">
        <v>0.22580645161290325</v>
      </c>
      <c r="K70" s="86">
        <v>138</v>
      </c>
      <c r="L70" s="77">
        <v>0.14212152420185376</v>
      </c>
      <c r="M70" s="87">
        <v>99</v>
      </c>
      <c r="N70" s="88">
        <v>0.13200000000000001</v>
      </c>
      <c r="O70" s="79">
        <v>0.39393939393939403</v>
      </c>
    </row>
    <row r="71" spans="2:15">
      <c r="B71" s="116"/>
      <c r="C71" s="75" t="s">
        <v>3</v>
      </c>
      <c r="D71" s="86">
        <v>81</v>
      </c>
      <c r="E71" s="77">
        <v>0.14038128249566725</v>
      </c>
      <c r="F71" s="87">
        <v>39</v>
      </c>
      <c r="G71" s="88">
        <v>0.10773480662983426</v>
      </c>
      <c r="H71" s="79">
        <v>1.0769230769230771</v>
      </c>
      <c r="I71" s="87">
        <v>36</v>
      </c>
      <c r="J71" s="89">
        <v>1.25</v>
      </c>
      <c r="K71" s="86">
        <v>117</v>
      </c>
      <c r="L71" s="77">
        <v>0.12049433573635428</v>
      </c>
      <c r="M71" s="87">
        <v>78</v>
      </c>
      <c r="N71" s="88">
        <v>0.104</v>
      </c>
      <c r="O71" s="79">
        <v>0.5</v>
      </c>
    </row>
    <row r="72" spans="2:15">
      <c r="B72" s="74"/>
      <c r="C72" s="75" t="s">
        <v>8</v>
      </c>
      <c r="D72" s="86">
        <v>65</v>
      </c>
      <c r="E72" s="77">
        <v>0.11265164644714037</v>
      </c>
      <c r="F72" s="87">
        <v>33</v>
      </c>
      <c r="G72" s="88">
        <v>9.1160220994475141E-2</v>
      </c>
      <c r="H72" s="79">
        <v>0.96969696969696972</v>
      </c>
      <c r="I72" s="87">
        <v>37</v>
      </c>
      <c r="J72" s="89">
        <v>0.7567567567567568</v>
      </c>
      <c r="K72" s="86">
        <v>102</v>
      </c>
      <c r="L72" s="77">
        <v>0.10504634397528322</v>
      </c>
      <c r="M72" s="87">
        <v>57</v>
      </c>
      <c r="N72" s="88">
        <v>7.5999999999999998E-2</v>
      </c>
      <c r="O72" s="79">
        <v>0.78947368421052633</v>
      </c>
    </row>
    <row r="73" spans="2:15">
      <c r="B73" s="74"/>
      <c r="C73" s="75" t="s">
        <v>11</v>
      </c>
      <c r="D73" s="86">
        <v>26</v>
      </c>
      <c r="E73" s="77">
        <v>4.5060658578856154E-2</v>
      </c>
      <c r="F73" s="87">
        <v>14</v>
      </c>
      <c r="G73" s="88">
        <v>3.8674033149171269E-2</v>
      </c>
      <c r="H73" s="79">
        <v>0.85714285714285721</v>
      </c>
      <c r="I73" s="87">
        <v>21</v>
      </c>
      <c r="J73" s="89">
        <v>0.23809523809523814</v>
      </c>
      <c r="K73" s="86">
        <v>47</v>
      </c>
      <c r="L73" s="77">
        <v>4.8403707518022657E-2</v>
      </c>
      <c r="M73" s="87">
        <v>29</v>
      </c>
      <c r="N73" s="88">
        <v>3.8666666666666669E-2</v>
      </c>
      <c r="O73" s="79">
        <v>0.6206896551724137</v>
      </c>
    </row>
    <row r="74" spans="2:15">
      <c r="B74" s="133"/>
      <c r="C74" s="90" t="s">
        <v>30</v>
      </c>
      <c r="D74" s="102">
        <f>+D75-SUM(D67:D73)</f>
        <v>20</v>
      </c>
      <c r="E74" s="222">
        <f>+E75-SUM(E67:E73)</f>
        <v>3.4662045060658619E-2</v>
      </c>
      <c r="F74" s="102">
        <f>+F75-SUM(F67:F73)</f>
        <v>4</v>
      </c>
      <c r="G74" s="222">
        <f>+G75-SUM(G67:G73)</f>
        <v>1.1049723756905938E-2</v>
      </c>
      <c r="H74" s="93">
        <f>+D74/F74-1</f>
        <v>4</v>
      </c>
      <c r="I74" s="102">
        <f>+I75-SUM(I67:I73)</f>
        <v>14</v>
      </c>
      <c r="J74" s="92">
        <f>+D74/I74-1</f>
        <v>0.4285714285714286</v>
      </c>
      <c r="K74" s="102">
        <f>+K75-SUM(K67:K73)</f>
        <v>34</v>
      </c>
      <c r="L74" s="222">
        <f>+L75-SUM(L67:L73)</f>
        <v>3.501544799176104E-2</v>
      </c>
      <c r="M74" s="102">
        <f>+M75-SUM(M67:M73)</f>
        <v>25</v>
      </c>
      <c r="N74" s="222">
        <f>+N75-SUM(N67:N73)</f>
        <v>3.3333333333333437E-2</v>
      </c>
      <c r="O74" s="93">
        <f>+K74/M74-1</f>
        <v>0.3600000000000001</v>
      </c>
    </row>
    <row r="75" spans="2:15">
      <c r="B75" s="26"/>
      <c r="C75" s="99" t="s">
        <v>31</v>
      </c>
      <c r="D75" s="39">
        <v>577</v>
      </c>
      <c r="E75" s="13">
        <v>1</v>
      </c>
      <c r="F75" s="39">
        <v>362</v>
      </c>
      <c r="G75" s="13">
        <v>1</v>
      </c>
      <c r="H75" s="14">
        <v>0.59392265193370175</v>
      </c>
      <c r="I75" s="39">
        <v>394</v>
      </c>
      <c r="J75" s="15">
        <v>0.46446700507614214</v>
      </c>
      <c r="K75" s="39">
        <v>971</v>
      </c>
      <c r="L75" s="13">
        <v>1</v>
      </c>
      <c r="M75" s="39">
        <v>750</v>
      </c>
      <c r="N75" s="13">
        <v>1</v>
      </c>
      <c r="O75" s="23">
        <v>0.29466666666666663</v>
      </c>
    </row>
    <row r="76" spans="2:15"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7 J24:J27 O24:O27">
    <cfRule type="cellIs" dxfId="81" priority="41" operator="lessThan">
      <formula>0</formula>
    </cfRule>
  </conditionalFormatting>
  <conditionalFormatting sqref="H11:H14 J11:J14 O11:O14">
    <cfRule type="cellIs" dxfId="80" priority="40" operator="lessThan">
      <formula>0</formula>
    </cfRule>
  </conditionalFormatting>
  <conditionalFormatting sqref="J15:J16">
    <cfRule type="cellIs" dxfId="79" priority="39" operator="lessThan">
      <formula>0</formula>
    </cfRule>
  </conditionalFormatting>
  <conditionalFormatting sqref="H10 J10 O10">
    <cfRule type="cellIs" dxfId="78" priority="38" operator="lessThan">
      <formula>0</formula>
    </cfRule>
  </conditionalFormatting>
  <conditionalFormatting sqref="D19:O26 D10:O16">
    <cfRule type="cellIs" dxfId="77" priority="37" operator="equal">
      <formula>0</formula>
    </cfRule>
  </conditionalFormatting>
  <conditionalFormatting sqref="H17 O17">
    <cfRule type="cellIs" dxfId="76" priority="36" operator="lessThan">
      <formula>0</formula>
    </cfRule>
  </conditionalFormatting>
  <conditionalFormatting sqref="H19:H23 J19:J23 O19:O23">
    <cfRule type="cellIs" dxfId="75" priority="35" operator="lessThan">
      <formula>0</formula>
    </cfRule>
  </conditionalFormatting>
  <conditionalFormatting sqref="H18 J18 O18">
    <cfRule type="cellIs" dxfId="74" priority="34" operator="lessThan">
      <formula>0</formula>
    </cfRule>
  </conditionalFormatting>
  <conditionalFormatting sqref="H18 O18">
    <cfRule type="cellIs" dxfId="73" priority="33" operator="lessThan">
      <formula>0</formula>
    </cfRule>
  </conditionalFormatting>
  <conditionalFormatting sqref="H27 O27">
    <cfRule type="cellIs" dxfId="72" priority="32" operator="lessThan">
      <formula>0</formula>
    </cfRule>
  </conditionalFormatting>
  <conditionalFormatting sqref="H28 J28 O28">
    <cfRule type="cellIs" dxfId="71" priority="31" operator="lessThan">
      <formula>0</formula>
    </cfRule>
  </conditionalFormatting>
  <conditionalFormatting sqref="H28 O28">
    <cfRule type="cellIs" dxfId="70" priority="30" operator="lessThan">
      <formula>0</formula>
    </cfRule>
  </conditionalFormatting>
  <conditionalFormatting sqref="H29 O29">
    <cfRule type="cellIs" dxfId="69" priority="29" operator="lessThan">
      <formula>0</formula>
    </cfRule>
  </conditionalFormatting>
  <conditionalFormatting sqref="H29 O29 J29">
    <cfRule type="cellIs" dxfId="68" priority="28" operator="lessThan">
      <formula>0</formula>
    </cfRule>
  </conditionalFormatting>
  <conditionalFormatting sqref="H30 O30">
    <cfRule type="cellIs" dxfId="67" priority="27" operator="lessThan">
      <formula>0</formula>
    </cfRule>
  </conditionalFormatting>
  <conditionalFormatting sqref="H30 O30 J30">
    <cfRule type="cellIs" dxfId="66" priority="26" operator="lessThan">
      <formula>0</formula>
    </cfRule>
  </conditionalFormatting>
  <conditionalFormatting sqref="H43 O43 J43">
    <cfRule type="cellIs" dxfId="65" priority="25" operator="lessThan">
      <formula>0</formula>
    </cfRule>
  </conditionalFormatting>
  <conditionalFormatting sqref="H49:H51 J49:J51 O49:O51">
    <cfRule type="cellIs" dxfId="64" priority="23" operator="lessThan">
      <formula>0</formula>
    </cfRule>
  </conditionalFormatting>
  <conditionalFormatting sqref="H44:H48 J44:J48 O44:O48">
    <cfRule type="cellIs" dxfId="63" priority="24" operator="lessThan">
      <formula>0</formula>
    </cfRule>
  </conditionalFormatting>
  <conditionalFormatting sqref="H52 J52 O52">
    <cfRule type="cellIs" dxfId="62" priority="21" operator="lessThan">
      <formula>0</formula>
    </cfRule>
  </conditionalFormatting>
  <conditionalFormatting sqref="H52 O52">
    <cfRule type="cellIs" dxfId="61" priority="22" operator="lessThan">
      <formula>0</formula>
    </cfRule>
  </conditionalFormatting>
  <conditionalFormatting sqref="H55 O55">
    <cfRule type="cellIs" dxfId="60" priority="20" operator="lessThan">
      <formula>0</formula>
    </cfRule>
  </conditionalFormatting>
  <conditionalFormatting sqref="H55 O55 J55">
    <cfRule type="cellIs" dxfId="59" priority="19" operator="lessThan">
      <formula>0</formula>
    </cfRule>
  </conditionalFormatting>
  <conditionalFormatting sqref="H53 J53 O53">
    <cfRule type="cellIs" dxfId="58" priority="18" operator="lessThan">
      <formula>0</formula>
    </cfRule>
  </conditionalFormatting>
  <conditionalFormatting sqref="H53 O53">
    <cfRule type="cellIs" dxfId="57" priority="17" operator="lessThan">
      <formula>0</formula>
    </cfRule>
  </conditionalFormatting>
  <conditionalFormatting sqref="H54 O54">
    <cfRule type="cellIs" dxfId="56" priority="16" operator="lessThan">
      <formula>0</formula>
    </cfRule>
  </conditionalFormatting>
  <conditionalFormatting sqref="H54 O54 J54">
    <cfRule type="cellIs" dxfId="55" priority="15" operator="lessThan">
      <formula>0</formula>
    </cfRule>
  </conditionalFormatting>
  <conditionalFormatting sqref="H74 O74">
    <cfRule type="cellIs" dxfId="54" priority="6" operator="lessThan">
      <formula>0</formula>
    </cfRule>
  </conditionalFormatting>
  <conditionalFormatting sqref="J72:J73 O72:O73 H72:H73">
    <cfRule type="cellIs" dxfId="53" priority="4" operator="lessThan">
      <formula>0</formula>
    </cfRule>
  </conditionalFormatting>
  <conditionalFormatting sqref="D67:O73">
    <cfRule type="cellIs" dxfId="52" priority="3" operator="equal">
      <formula>0</formula>
    </cfRule>
  </conditionalFormatting>
  <conditionalFormatting sqref="H67:H71 J67:J71 O67:O71">
    <cfRule type="cellIs" dxfId="51" priority="5" operator="lessThan">
      <formula>0</formula>
    </cfRule>
  </conditionalFormatting>
  <conditionalFormatting sqref="H74 O74">
    <cfRule type="cellIs" dxfId="50" priority="7" operator="lessThan">
      <formula>0</formula>
    </cfRule>
  </conditionalFormatting>
  <conditionalFormatting sqref="H75 O75">
    <cfRule type="cellIs" dxfId="49" priority="2" operator="lessThan">
      <formula>0</formula>
    </cfRule>
  </conditionalFormatting>
  <conditionalFormatting sqref="H75 O75 J75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5"/>
  <sheetViews>
    <sheetView showGridLines="0" workbookViewId="0">
      <selection activeCell="O30" sqref="O30"/>
    </sheetView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65">
        <v>43895</v>
      </c>
    </row>
    <row r="2" spans="2:15" ht="14.45" customHeight="1">
      <c r="B2" s="206" t="s">
        <v>72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4.45" customHeight="1">
      <c r="B3" s="207" t="s">
        <v>33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ht="14.45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44" t="s">
        <v>37</v>
      </c>
    </row>
    <row r="5" spans="2:15" ht="14.45" customHeight="1">
      <c r="B5" s="208" t="s">
        <v>0</v>
      </c>
      <c r="C5" s="184" t="s">
        <v>1</v>
      </c>
      <c r="D5" s="186" t="s">
        <v>76</v>
      </c>
      <c r="E5" s="187"/>
      <c r="F5" s="187"/>
      <c r="G5" s="187"/>
      <c r="H5" s="188"/>
      <c r="I5" s="187" t="s">
        <v>77</v>
      </c>
      <c r="J5" s="187"/>
      <c r="K5" s="186" t="s">
        <v>78</v>
      </c>
      <c r="L5" s="187"/>
      <c r="M5" s="187"/>
      <c r="N5" s="187"/>
      <c r="O5" s="188"/>
    </row>
    <row r="6" spans="2:15" ht="14.45" customHeight="1">
      <c r="B6" s="201"/>
      <c r="C6" s="185"/>
      <c r="D6" s="198" t="s">
        <v>79</v>
      </c>
      <c r="E6" s="199"/>
      <c r="F6" s="199"/>
      <c r="G6" s="199"/>
      <c r="H6" s="200"/>
      <c r="I6" s="199" t="s">
        <v>80</v>
      </c>
      <c r="J6" s="199"/>
      <c r="K6" s="198" t="s">
        <v>81</v>
      </c>
      <c r="L6" s="199"/>
      <c r="M6" s="199"/>
      <c r="N6" s="199"/>
      <c r="O6" s="200"/>
    </row>
    <row r="7" spans="2:15" ht="14.45" customHeight="1">
      <c r="B7" s="201"/>
      <c r="C7" s="201"/>
      <c r="D7" s="180">
        <v>2021</v>
      </c>
      <c r="E7" s="181"/>
      <c r="F7" s="189">
        <v>2020</v>
      </c>
      <c r="G7" s="189"/>
      <c r="H7" s="191" t="s">
        <v>23</v>
      </c>
      <c r="I7" s="193">
        <v>2021</v>
      </c>
      <c r="J7" s="180" t="s">
        <v>82</v>
      </c>
      <c r="K7" s="180">
        <v>2021</v>
      </c>
      <c r="L7" s="181"/>
      <c r="M7" s="189">
        <v>2020</v>
      </c>
      <c r="N7" s="181"/>
      <c r="O7" s="171" t="s">
        <v>23</v>
      </c>
    </row>
    <row r="8" spans="2:15" ht="14.45" customHeight="1">
      <c r="B8" s="202" t="s">
        <v>24</v>
      </c>
      <c r="C8" s="202" t="s">
        <v>25</v>
      </c>
      <c r="D8" s="182"/>
      <c r="E8" s="183"/>
      <c r="F8" s="190"/>
      <c r="G8" s="190"/>
      <c r="H8" s="192"/>
      <c r="I8" s="194"/>
      <c r="J8" s="195"/>
      <c r="K8" s="182"/>
      <c r="L8" s="183"/>
      <c r="M8" s="190"/>
      <c r="N8" s="183"/>
      <c r="O8" s="171"/>
    </row>
    <row r="9" spans="2:15" ht="14.45" customHeight="1">
      <c r="B9" s="202"/>
      <c r="C9" s="202"/>
      <c r="D9" s="153" t="s">
        <v>26</v>
      </c>
      <c r="E9" s="155" t="s">
        <v>2</v>
      </c>
      <c r="F9" s="154" t="s">
        <v>26</v>
      </c>
      <c r="G9" s="56" t="s">
        <v>2</v>
      </c>
      <c r="H9" s="174" t="s">
        <v>27</v>
      </c>
      <c r="I9" s="57" t="s">
        <v>26</v>
      </c>
      <c r="J9" s="176" t="s">
        <v>83</v>
      </c>
      <c r="K9" s="153" t="s">
        <v>26</v>
      </c>
      <c r="L9" s="55" t="s">
        <v>2</v>
      </c>
      <c r="M9" s="154" t="s">
        <v>26</v>
      </c>
      <c r="N9" s="55" t="s">
        <v>2</v>
      </c>
      <c r="O9" s="178" t="s">
        <v>27</v>
      </c>
    </row>
    <row r="10" spans="2:15" ht="14.45" customHeight="1">
      <c r="B10" s="203"/>
      <c r="C10" s="203"/>
      <c r="D10" s="156" t="s">
        <v>28</v>
      </c>
      <c r="E10" s="157" t="s">
        <v>29</v>
      </c>
      <c r="F10" s="53" t="s">
        <v>28</v>
      </c>
      <c r="G10" s="54" t="s">
        <v>29</v>
      </c>
      <c r="H10" s="175"/>
      <c r="I10" s="58" t="s">
        <v>28</v>
      </c>
      <c r="J10" s="177"/>
      <c r="K10" s="156" t="s">
        <v>28</v>
      </c>
      <c r="L10" s="157" t="s">
        <v>29</v>
      </c>
      <c r="M10" s="53" t="s">
        <v>28</v>
      </c>
      <c r="N10" s="157" t="s">
        <v>29</v>
      </c>
      <c r="O10" s="179"/>
    </row>
    <row r="11" spans="2:15" ht="14.45" customHeight="1">
      <c r="B11" s="66">
        <v>1</v>
      </c>
      <c r="C11" s="67" t="s">
        <v>16</v>
      </c>
      <c r="D11" s="68">
        <v>827</v>
      </c>
      <c r="E11" s="69">
        <v>0.14327789327789328</v>
      </c>
      <c r="F11" s="68">
        <v>698</v>
      </c>
      <c r="G11" s="70">
        <v>0.15030146425495264</v>
      </c>
      <c r="H11" s="71">
        <v>0.18481375358166185</v>
      </c>
      <c r="I11" s="72">
        <v>783</v>
      </c>
      <c r="J11" s="73">
        <v>5.6194125159642505E-2</v>
      </c>
      <c r="K11" s="68">
        <v>1610</v>
      </c>
      <c r="L11" s="69">
        <v>0.15483746874398924</v>
      </c>
      <c r="M11" s="68">
        <v>1270</v>
      </c>
      <c r="N11" s="70">
        <v>0.14016113011808851</v>
      </c>
      <c r="O11" s="71">
        <v>0.26771653543307083</v>
      </c>
    </row>
    <row r="12" spans="2:15" ht="14.45" customHeight="1">
      <c r="B12" s="74">
        <v>2</v>
      </c>
      <c r="C12" s="75" t="s">
        <v>11</v>
      </c>
      <c r="D12" s="76">
        <v>920</v>
      </c>
      <c r="E12" s="77">
        <v>0.15939015939015938</v>
      </c>
      <c r="F12" s="76">
        <v>710</v>
      </c>
      <c r="G12" s="88">
        <v>0.15288544358311801</v>
      </c>
      <c r="H12" s="79">
        <v>0.29577464788732399</v>
      </c>
      <c r="I12" s="100">
        <v>678</v>
      </c>
      <c r="J12" s="89">
        <v>0.35693215339233042</v>
      </c>
      <c r="K12" s="76">
        <v>1598</v>
      </c>
      <c r="L12" s="77">
        <v>0.15368340065397193</v>
      </c>
      <c r="M12" s="76">
        <v>1351</v>
      </c>
      <c r="N12" s="88">
        <v>0.14910054077916346</v>
      </c>
      <c r="O12" s="79">
        <v>0.1828275351591413</v>
      </c>
    </row>
    <row r="13" spans="2:15" ht="14.45" customHeight="1">
      <c r="B13" s="74">
        <v>3</v>
      </c>
      <c r="C13" s="75" t="s">
        <v>13</v>
      </c>
      <c r="D13" s="76">
        <v>779</v>
      </c>
      <c r="E13" s="77">
        <v>0.13496188496188496</v>
      </c>
      <c r="F13" s="76">
        <v>612</v>
      </c>
      <c r="G13" s="88">
        <v>0.13178294573643412</v>
      </c>
      <c r="H13" s="79">
        <v>0.27287581699346397</v>
      </c>
      <c r="I13" s="100">
        <v>689</v>
      </c>
      <c r="J13" s="89">
        <v>0.13062409288824384</v>
      </c>
      <c r="K13" s="76">
        <v>1468</v>
      </c>
      <c r="L13" s="77">
        <v>0.14118099634545106</v>
      </c>
      <c r="M13" s="76">
        <v>1110</v>
      </c>
      <c r="N13" s="88">
        <v>0.12250303498510098</v>
      </c>
      <c r="O13" s="79">
        <v>0.32252252252252256</v>
      </c>
    </row>
    <row r="14" spans="2:15" ht="14.45" customHeight="1">
      <c r="B14" s="74">
        <v>4</v>
      </c>
      <c r="C14" s="75" t="s">
        <v>17</v>
      </c>
      <c r="D14" s="76">
        <v>504</v>
      </c>
      <c r="E14" s="77">
        <v>8.7318087318087323E-2</v>
      </c>
      <c r="F14" s="76">
        <v>339</v>
      </c>
      <c r="G14" s="88">
        <v>7.2997416020671835E-2</v>
      </c>
      <c r="H14" s="79">
        <v>0.48672566371681425</v>
      </c>
      <c r="I14" s="100">
        <v>522</v>
      </c>
      <c r="J14" s="89">
        <v>-3.4482758620689613E-2</v>
      </c>
      <c r="K14" s="76">
        <v>1026</v>
      </c>
      <c r="L14" s="77">
        <v>9.867282169648009E-2</v>
      </c>
      <c r="M14" s="76">
        <v>681</v>
      </c>
      <c r="N14" s="88">
        <v>7.515726740977817E-2</v>
      </c>
      <c r="O14" s="79">
        <v>0.50660792951541844</v>
      </c>
    </row>
    <row r="15" spans="2:15" ht="14.45" customHeight="1">
      <c r="B15" s="101">
        <v>5</v>
      </c>
      <c r="C15" s="90" t="s">
        <v>12</v>
      </c>
      <c r="D15" s="102">
        <v>493</v>
      </c>
      <c r="E15" s="103">
        <v>8.5412335412335408E-2</v>
      </c>
      <c r="F15" s="102">
        <v>294</v>
      </c>
      <c r="G15" s="104">
        <v>6.3307493540051676E-2</v>
      </c>
      <c r="H15" s="105">
        <v>0.6768707482993197</v>
      </c>
      <c r="I15" s="106">
        <v>409</v>
      </c>
      <c r="J15" s="107">
        <v>0.20537897310513453</v>
      </c>
      <c r="K15" s="102">
        <v>902</v>
      </c>
      <c r="L15" s="103">
        <v>8.6747451432967873E-2</v>
      </c>
      <c r="M15" s="102">
        <v>553</v>
      </c>
      <c r="N15" s="104">
        <v>6.1030791303388149E-2</v>
      </c>
      <c r="O15" s="105">
        <v>0.63110307414104883</v>
      </c>
    </row>
    <row r="16" spans="2:15" ht="14.45" customHeight="1">
      <c r="B16" s="66">
        <v>6</v>
      </c>
      <c r="C16" s="67" t="s">
        <v>9</v>
      </c>
      <c r="D16" s="68">
        <v>432</v>
      </c>
      <c r="E16" s="69">
        <v>7.4844074844074848E-2</v>
      </c>
      <c r="F16" s="68">
        <v>550</v>
      </c>
      <c r="G16" s="70">
        <v>0.11843238587424634</v>
      </c>
      <c r="H16" s="71">
        <v>-0.21454545454545459</v>
      </c>
      <c r="I16" s="72">
        <v>278</v>
      </c>
      <c r="J16" s="73">
        <v>0.55395683453237421</v>
      </c>
      <c r="K16" s="68">
        <v>710</v>
      </c>
      <c r="L16" s="69">
        <v>6.8282361992690901E-2</v>
      </c>
      <c r="M16" s="68">
        <v>1168</v>
      </c>
      <c r="N16" s="70">
        <v>0.12890409447080897</v>
      </c>
      <c r="O16" s="71">
        <v>-0.39212328767123283</v>
      </c>
    </row>
    <row r="17" spans="2:23" ht="14.45" customHeight="1">
      <c r="B17" s="74">
        <v>7</v>
      </c>
      <c r="C17" s="75" t="s">
        <v>15</v>
      </c>
      <c r="D17" s="76">
        <v>485</v>
      </c>
      <c r="E17" s="77">
        <v>8.4026334026334026E-2</v>
      </c>
      <c r="F17" s="76">
        <v>432</v>
      </c>
      <c r="G17" s="88">
        <v>9.3023255813953487E-2</v>
      </c>
      <c r="H17" s="79">
        <v>0.12268518518518512</v>
      </c>
      <c r="I17" s="100">
        <v>220</v>
      </c>
      <c r="J17" s="89">
        <v>1.2045454545454546</v>
      </c>
      <c r="K17" s="76">
        <v>705</v>
      </c>
      <c r="L17" s="77">
        <v>6.7801500288517016E-2</v>
      </c>
      <c r="M17" s="76">
        <v>883</v>
      </c>
      <c r="N17" s="88">
        <v>9.7450612515174923E-2</v>
      </c>
      <c r="O17" s="79">
        <v>-0.20158550396375996</v>
      </c>
    </row>
    <row r="18" spans="2:23" ht="14.45" customHeight="1">
      <c r="B18" s="74">
        <v>8</v>
      </c>
      <c r="C18" s="75" t="s">
        <v>43</v>
      </c>
      <c r="D18" s="76">
        <v>359</v>
      </c>
      <c r="E18" s="77">
        <v>6.2196812196812196E-2</v>
      </c>
      <c r="F18" s="76">
        <v>179</v>
      </c>
      <c r="G18" s="88">
        <v>3.854435831180017E-2</v>
      </c>
      <c r="H18" s="79">
        <v>1.005586592178771</v>
      </c>
      <c r="I18" s="100">
        <v>306</v>
      </c>
      <c r="J18" s="89">
        <v>0.17320261437908502</v>
      </c>
      <c r="K18" s="76">
        <v>665</v>
      </c>
      <c r="L18" s="77">
        <v>6.3954606655125992E-2</v>
      </c>
      <c r="M18" s="76">
        <v>413</v>
      </c>
      <c r="N18" s="88">
        <v>4.5579958062024056E-2</v>
      </c>
      <c r="O18" s="79">
        <v>0.61016949152542366</v>
      </c>
    </row>
    <row r="19" spans="2:23" ht="14.45" customHeight="1">
      <c r="B19" s="74">
        <v>9</v>
      </c>
      <c r="C19" s="75" t="s">
        <v>14</v>
      </c>
      <c r="D19" s="76">
        <v>284</v>
      </c>
      <c r="E19" s="77">
        <v>4.9203049203049201E-2</v>
      </c>
      <c r="F19" s="76">
        <v>293</v>
      </c>
      <c r="G19" s="88">
        <v>6.3092161929371227E-2</v>
      </c>
      <c r="H19" s="79">
        <v>-3.0716723549488067E-2</v>
      </c>
      <c r="I19" s="100">
        <v>280</v>
      </c>
      <c r="J19" s="89">
        <v>1.4285714285714235E-2</v>
      </c>
      <c r="K19" s="76">
        <v>564</v>
      </c>
      <c r="L19" s="77">
        <v>5.4241200230813615E-2</v>
      </c>
      <c r="M19" s="76">
        <v>556</v>
      </c>
      <c r="N19" s="88">
        <v>6.1361880587131663E-2</v>
      </c>
      <c r="O19" s="79">
        <v>1.4388489208633004E-2</v>
      </c>
    </row>
    <row r="20" spans="2:23" ht="14.45" customHeight="1">
      <c r="B20" s="101">
        <v>10</v>
      </c>
      <c r="C20" s="90" t="s">
        <v>18</v>
      </c>
      <c r="D20" s="102">
        <v>280</v>
      </c>
      <c r="E20" s="103">
        <v>4.851004851004851E-2</v>
      </c>
      <c r="F20" s="102">
        <v>287</v>
      </c>
      <c r="G20" s="104">
        <v>6.1800172265288542E-2</v>
      </c>
      <c r="H20" s="105">
        <v>-2.4390243902439046E-2</v>
      </c>
      <c r="I20" s="106">
        <v>175</v>
      </c>
      <c r="J20" s="107">
        <v>0.60000000000000009</v>
      </c>
      <c r="K20" s="102">
        <v>455</v>
      </c>
      <c r="L20" s="103">
        <v>4.3758415079823046E-2</v>
      </c>
      <c r="M20" s="102">
        <v>563</v>
      </c>
      <c r="N20" s="104">
        <v>6.2134422249199871E-2</v>
      </c>
      <c r="O20" s="105">
        <v>-0.19182948490230911</v>
      </c>
    </row>
    <row r="21" spans="2:23" ht="14.45" customHeight="1">
      <c r="B21" s="66">
        <v>11</v>
      </c>
      <c r="C21" s="67" t="s">
        <v>36</v>
      </c>
      <c r="D21" s="68">
        <v>114</v>
      </c>
      <c r="E21" s="69">
        <v>1.9750519750519752E-2</v>
      </c>
      <c r="F21" s="68">
        <v>101</v>
      </c>
      <c r="G21" s="70">
        <v>2.1748492678725237E-2</v>
      </c>
      <c r="H21" s="71">
        <v>0.12871287128712861</v>
      </c>
      <c r="I21" s="72">
        <v>91</v>
      </c>
      <c r="J21" s="73">
        <v>0.25274725274725274</v>
      </c>
      <c r="K21" s="68">
        <v>205</v>
      </c>
      <c r="L21" s="69">
        <v>1.9715329871129065E-2</v>
      </c>
      <c r="M21" s="68">
        <v>185</v>
      </c>
      <c r="N21" s="70">
        <v>2.0417172497516831E-2</v>
      </c>
      <c r="O21" s="71">
        <v>0.10810810810810811</v>
      </c>
    </row>
    <row r="22" spans="2:23" ht="14.45" customHeight="1">
      <c r="B22" s="74">
        <v>12</v>
      </c>
      <c r="C22" s="75" t="s">
        <v>4</v>
      </c>
      <c r="D22" s="76">
        <v>103</v>
      </c>
      <c r="E22" s="77">
        <v>1.7844767844767843E-2</v>
      </c>
      <c r="F22" s="76">
        <v>38</v>
      </c>
      <c r="G22" s="88">
        <v>8.1826012058570201E-3</v>
      </c>
      <c r="H22" s="79">
        <v>1.7105263157894739</v>
      </c>
      <c r="I22" s="100">
        <v>75</v>
      </c>
      <c r="J22" s="89">
        <v>0.37333333333333329</v>
      </c>
      <c r="K22" s="76">
        <v>178</v>
      </c>
      <c r="L22" s="77">
        <v>1.7118676668590113E-2</v>
      </c>
      <c r="M22" s="76">
        <v>77</v>
      </c>
      <c r="N22" s="88">
        <v>8.4979582827502485E-3</v>
      </c>
      <c r="O22" s="79">
        <v>1.3116883116883118</v>
      </c>
    </row>
    <row r="23" spans="2:23" ht="14.45" customHeight="1">
      <c r="B23" s="74">
        <v>13</v>
      </c>
      <c r="C23" s="75" t="s">
        <v>19</v>
      </c>
      <c r="D23" s="76">
        <v>29</v>
      </c>
      <c r="E23" s="77">
        <v>5.0242550242550242E-3</v>
      </c>
      <c r="F23" s="76">
        <v>24</v>
      </c>
      <c r="G23" s="88">
        <v>5.1679586563307496E-3</v>
      </c>
      <c r="H23" s="79">
        <v>0.20833333333333326</v>
      </c>
      <c r="I23" s="100">
        <v>19</v>
      </c>
      <c r="J23" s="89">
        <v>0.52631578947368429</v>
      </c>
      <c r="K23" s="76">
        <v>48</v>
      </c>
      <c r="L23" s="77">
        <v>4.6162723600692438E-3</v>
      </c>
      <c r="M23" s="76">
        <v>55</v>
      </c>
      <c r="N23" s="88">
        <v>6.0699702019644634E-3</v>
      </c>
      <c r="O23" s="79">
        <v>-0.12727272727272732</v>
      </c>
    </row>
    <row r="24" spans="2:23" ht="14.45" customHeight="1">
      <c r="B24" s="74">
        <v>14</v>
      </c>
      <c r="C24" s="75" t="s">
        <v>84</v>
      </c>
      <c r="D24" s="76">
        <v>29</v>
      </c>
      <c r="E24" s="77">
        <v>5.0242550242550242E-3</v>
      </c>
      <c r="F24" s="76">
        <v>3</v>
      </c>
      <c r="G24" s="88">
        <v>6.459948320413437E-4</v>
      </c>
      <c r="H24" s="79">
        <v>8.6666666666666661</v>
      </c>
      <c r="I24" s="100">
        <v>14</v>
      </c>
      <c r="J24" s="89">
        <v>1.0714285714285716</v>
      </c>
      <c r="K24" s="76">
        <v>43</v>
      </c>
      <c r="L24" s="77">
        <v>4.1354106558953649E-3</v>
      </c>
      <c r="M24" s="76">
        <v>7</v>
      </c>
      <c r="N24" s="88">
        <v>7.7254166206820437E-4</v>
      </c>
      <c r="O24" s="79">
        <v>5.1428571428571432</v>
      </c>
    </row>
    <row r="25" spans="2:23">
      <c r="B25" s="101">
        <v>15</v>
      </c>
      <c r="C25" s="90" t="s">
        <v>85</v>
      </c>
      <c r="D25" s="102">
        <v>23</v>
      </c>
      <c r="E25" s="103">
        <v>3.9847539847539847E-3</v>
      </c>
      <c r="F25" s="102">
        <v>12</v>
      </c>
      <c r="G25" s="104">
        <v>2.5839793281653748E-3</v>
      </c>
      <c r="H25" s="105">
        <v>0.91666666666666674</v>
      </c>
      <c r="I25" s="106">
        <v>17</v>
      </c>
      <c r="J25" s="107">
        <v>0.35294117647058831</v>
      </c>
      <c r="K25" s="102">
        <v>40</v>
      </c>
      <c r="L25" s="103">
        <v>3.8468936333910368E-3</v>
      </c>
      <c r="M25" s="102">
        <v>40</v>
      </c>
      <c r="N25" s="104">
        <v>4.4145237832468823E-3</v>
      </c>
      <c r="O25" s="105">
        <v>0</v>
      </c>
    </row>
    <row r="26" spans="2:23">
      <c r="B26" s="169" t="s">
        <v>49</v>
      </c>
      <c r="C26" s="170"/>
      <c r="D26" s="49">
        <f>SUM(D11:D25)</f>
        <v>5661</v>
      </c>
      <c r="E26" s="48">
        <f>D26/D28</f>
        <v>0.98076923076923073</v>
      </c>
      <c r="F26" s="49">
        <f>SUM(F11:F25)</f>
        <v>4572</v>
      </c>
      <c r="G26" s="48">
        <f>F26/F28</f>
        <v>0.98449612403100772</v>
      </c>
      <c r="H26" s="47">
        <f>D26/F26-1</f>
        <v>0.23818897637795278</v>
      </c>
      <c r="I26" s="49">
        <f>SUM(I11:I25)</f>
        <v>4556</v>
      </c>
      <c r="J26" s="48">
        <f>D26/I26-1</f>
        <v>0.24253731343283591</v>
      </c>
      <c r="K26" s="49">
        <f>SUM(K11:K25)</f>
        <v>10217</v>
      </c>
      <c r="L26" s="48">
        <f>K26/K28</f>
        <v>0.98259280630890555</v>
      </c>
      <c r="M26" s="49">
        <f>SUM(M11:M25)</f>
        <v>8912</v>
      </c>
      <c r="N26" s="48">
        <f>M26/M28</f>
        <v>0.98355589890740536</v>
      </c>
      <c r="O26" s="47">
        <f>K26/M26-1</f>
        <v>0.14643177737881508</v>
      </c>
    </row>
    <row r="27" spans="2:23">
      <c r="B27" s="169" t="s">
        <v>30</v>
      </c>
      <c r="C27" s="170"/>
      <c r="D27" s="30">
        <f>D28-SUM(D11:D25)</f>
        <v>111</v>
      </c>
      <c r="E27" s="48">
        <f>D27/D28</f>
        <v>1.9230769230769232E-2</v>
      </c>
      <c r="F27" s="30">
        <f>F28-SUM(F11:F25)</f>
        <v>72</v>
      </c>
      <c r="G27" s="135">
        <f>F27/F28</f>
        <v>1.5503875968992248E-2</v>
      </c>
      <c r="H27" s="47">
        <f>D27/F27-1</f>
        <v>0.54166666666666674</v>
      </c>
      <c r="I27" s="30">
        <f>I28-SUM(I11:I25)</f>
        <v>70</v>
      </c>
      <c r="J27" s="136">
        <f>D27/I27-1</f>
        <v>0.58571428571428563</v>
      </c>
      <c r="K27" s="30">
        <f>K28-SUM(K11:K25)</f>
        <v>181</v>
      </c>
      <c r="L27" s="48">
        <f>K27/K28</f>
        <v>1.740719369109444E-2</v>
      </c>
      <c r="M27" s="30">
        <f>M28-SUM(M11:M25)</f>
        <v>149</v>
      </c>
      <c r="N27" s="48">
        <f>M27/M28</f>
        <v>1.6444101092594636E-2</v>
      </c>
      <c r="O27" s="47">
        <f>K27/M27-1</f>
        <v>0.21476510067114085</v>
      </c>
    </row>
    <row r="28" spans="2:23">
      <c r="B28" s="167" t="s">
        <v>31</v>
      </c>
      <c r="C28" s="168"/>
      <c r="D28" s="50">
        <v>5772</v>
      </c>
      <c r="E28" s="82">
        <v>1</v>
      </c>
      <c r="F28" s="50">
        <v>4644</v>
      </c>
      <c r="G28" s="83">
        <v>0.99999999999999989</v>
      </c>
      <c r="H28" s="45">
        <v>0.24289405684754528</v>
      </c>
      <c r="I28" s="51">
        <v>4626</v>
      </c>
      <c r="J28" s="46">
        <v>0.24773022049286642</v>
      </c>
      <c r="K28" s="50">
        <v>10398</v>
      </c>
      <c r="L28" s="82">
        <v>1</v>
      </c>
      <c r="M28" s="50">
        <v>9061</v>
      </c>
      <c r="N28" s="83">
        <v>0.99999999999999967</v>
      </c>
      <c r="O28" s="45">
        <v>0.14755545745502707</v>
      </c>
    </row>
    <row r="29" spans="2:23">
      <c r="B29" s="144" t="s">
        <v>86</v>
      </c>
      <c r="C29" s="146"/>
    </row>
    <row r="30" spans="2:23">
      <c r="B30" s="147" t="s">
        <v>87</v>
      </c>
    </row>
    <row r="31" spans="2:23">
      <c r="B31" s="148"/>
    </row>
    <row r="32" spans="2:23">
      <c r="B32" s="210" t="s">
        <v>88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146"/>
      <c r="P32" s="210" t="s">
        <v>89</v>
      </c>
      <c r="Q32" s="210"/>
      <c r="R32" s="210"/>
      <c r="S32" s="210"/>
      <c r="T32" s="210"/>
      <c r="U32" s="210"/>
      <c r="V32" s="210"/>
      <c r="W32" s="210"/>
    </row>
    <row r="33" spans="2:23">
      <c r="B33" s="209" t="s">
        <v>90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46"/>
      <c r="P33" s="209" t="s">
        <v>91</v>
      </c>
      <c r="Q33" s="209"/>
      <c r="R33" s="209"/>
      <c r="S33" s="209"/>
      <c r="T33" s="209"/>
      <c r="U33" s="209"/>
      <c r="V33" s="209"/>
      <c r="W33" s="209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37</v>
      </c>
      <c r="P34" s="149"/>
      <c r="Q34" s="149"/>
      <c r="R34" s="149"/>
      <c r="S34" s="149"/>
      <c r="T34" s="149"/>
      <c r="U34" s="149"/>
      <c r="V34" s="108"/>
      <c r="W34" s="109" t="s">
        <v>37</v>
      </c>
    </row>
    <row r="35" spans="2:23">
      <c r="B35" s="184" t="s">
        <v>0</v>
      </c>
      <c r="C35" s="184" t="s">
        <v>54</v>
      </c>
      <c r="D35" s="186" t="s">
        <v>76</v>
      </c>
      <c r="E35" s="187"/>
      <c r="F35" s="187"/>
      <c r="G35" s="187"/>
      <c r="H35" s="187"/>
      <c r="I35" s="188"/>
      <c r="J35" s="186" t="s">
        <v>77</v>
      </c>
      <c r="K35" s="187"/>
      <c r="L35" s="188"/>
      <c r="P35" s="208" t="s">
        <v>0</v>
      </c>
      <c r="Q35" s="208" t="s">
        <v>54</v>
      </c>
      <c r="R35" s="186" t="s">
        <v>78</v>
      </c>
      <c r="S35" s="187"/>
      <c r="T35" s="187"/>
      <c r="U35" s="187"/>
      <c r="V35" s="187"/>
      <c r="W35" s="188"/>
    </row>
    <row r="36" spans="2:23" ht="15" customHeight="1">
      <c r="B36" s="185"/>
      <c r="C36" s="185"/>
      <c r="D36" s="198" t="s">
        <v>79</v>
      </c>
      <c r="E36" s="199"/>
      <c r="F36" s="199"/>
      <c r="G36" s="199"/>
      <c r="H36" s="199"/>
      <c r="I36" s="200"/>
      <c r="J36" s="198" t="s">
        <v>80</v>
      </c>
      <c r="K36" s="199"/>
      <c r="L36" s="200"/>
      <c r="P36" s="201"/>
      <c r="Q36" s="201"/>
      <c r="R36" s="198" t="s">
        <v>81</v>
      </c>
      <c r="S36" s="199"/>
      <c r="T36" s="199"/>
      <c r="U36" s="199"/>
      <c r="V36" s="199"/>
      <c r="W36" s="200"/>
    </row>
    <row r="37" spans="2:23" ht="15" customHeight="1">
      <c r="B37" s="185"/>
      <c r="C37" s="185"/>
      <c r="D37" s="180">
        <v>2021</v>
      </c>
      <c r="E37" s="181"/>
      <c r="F37" s="189">
        <v>2020</v>
      </c>
      <c r="G37" s="181"/>
      <c r="H37" s="191" t="s">
        <v>23</v>
      </c>
      <c r="I37" s="211" t="s">
        <v>55</v>
      </c>
      <c r="J37" s="213">
        <v>2021</v>
      </c>
      <c r="K37" s="212" t="s">
        <v>82</v>
      </c>
      <c r="L37" s="211" t="s">
        <v>92</v>
      </c>
      <c r="P37" s="201"/>
      <c r="Q37" s="201"/>
      <c r="R37" s="180">
        <v>2021</v>
      </c>
      <c r="S37" s="181"/>
      <c r="T37" s="180">
        <v>2020</v>
      </c>
      <c r="U37" s="181"/>
      <c r="V37" s="191" t="s">
        <v>23</v>
      </c>
      <c r="W37" s="216" t="s">
        <v>68</v>
      </c>
    </row>
    <row r="38" spans="2:23">
      <c r="B38" s="172" t="s">
        <v>24</v>
      </c>
      <c r="C38" s="172" t="s">
        <v>54</v>
      </c>
      <c r="D38" s="182"/>
      <c r="E38" s="183"/>
      <c r="F38" s="190"/>
      <c r="G38" s="183"/>
      <c r="H38" s="192"/>
      <c r="I38" s="212"/>
      <c r="J38" s="213"/>
      <c r="K38" s="212"/>
      <c r="L38" s="212"/>
      <c r="P38" s="202" t="s">
        <v>24</v>
      </c>
      <c r="Q38" s="202" t="s">
        <v>54</v>
      </c>
      <c r="R38" s="182"/>
      <c r="S38" s="183"/>
      <c r="T38" s="182"/>
      <c r="U38" s="183"/>
      <c r="V38" s="192"/>
      <c r="W38" s="217"/>
    </row>
    <row r="39" spans="2:23" ht="15" customHeight="1">
      <c r="B39" s="172"/>
      <c r="C39" s="172"/>
      <c r="D39" s="153" t="s">
        <v>26</v>
      </c>
      <c r="E39" s="110" t="s">
        <v>2</v>
      </c>
      <c r="F39" s="153" t="s">
        <v>26</v>
      </c>
      <c r="G39" s="110" t="s">
        <v>2</v>
      </c>
      <c r="H39" s="174" t="s">
        <v>27</v>
      </c>
      <c r="I39" s="174" t="s">
        <v>56</v>
      </c>
      <c r="J39" s="111" t="s">
        <v>26</v>
      </c>
      <c r="K39" s="219" t="s">
        <v>83</v>
      </c>
      <c r="L39" s="219" t="s">
        <v>93</v>
      </c>
      <c r="P39" s="202"/>
      <c r="Q39" s="202"/>
      <c r="R39" s="153" t="s">
        <v>26</v>
      </c>
      <c r="S39" s="110" t="s">
        <v>2</v>
      </c>
      <c r="T39" s="153" t="s">
        <v>26</v>
      </c>
      <c r="U39" s="110" t="s">
        <v>2</v>
      </c>
      <c r="V39" s="174" t="s">
        <v>27</v>
      </c>
      <c r="W39" s="214" t="s">
        <v>69</v>
      </c>
    </row>
    <row r="40" spans="2:23" ht="14.25" customHeight="1">
      <c r="B40" s="173"/>
      <c r="C40" s="173"/>
      <c r="D40" s="156" t="s">
        <v>28</v>
      </c>
      <c r="E40" s="54" t="s">
        <v>29</v>
      </c>
      <c r="F40" s="156" t="s">
        <v>28</v>
      </c>
      <c r="G40" s="54" t="s">
        <v>29</v>
      </c>
      <c r="H40" s="218"/>
      <c r="I40" s="218"/>
      <c r="J40" s="156" t="s">
        <v>28</v>
      </c>
      <c r="K40" s="220"/>
      <c r="L40" s="220"/>
      <c r="P40" s="203"/>
      <c r="Q40" s="203"/>
      <c r="R40" s="156" t="s">
        <v>28</v>
      </c>
      <c r="S40" s="54" t="s">
        <v>29</v>
      </c>
      <c r="T40" s="156" t="s">
        <v>28</v>
      </c>
      <c r="U40" s="54" t="s">
        <v>29</v>
      </c>
      <c r="V40" s="175"/>
      <c r="W40" s="215"/>
    </row>
    <row r="41" spans="2:23">
      <c r="B41" s="66">
        <v>1</v>
      </c>
      <c r="C41" s="84" t="s">
        <v>57</v>
      </c>
      <c r="D41" s="68">
        <v>785</v>
      </c>
      <c r="E41" s="73">
        <v>0.136001386001386</v>
      </c>
      <c r="F41" s="68">
        <v>604</v>
      </c>
      <c r="G41" s="73">
        <v>0.13006029285099052</v>
      </c>
      <c r="H41" s="112">
        <v>0.29966887417218535</v>
      </c>
      <c r="I41" s="113">
        <v>0</v>
      </c>
      <c r="J41" s="68">
        <v>571</v>
      </c>
      <c r="K41" s="114">
        <v>0.37478108581436076</v>
      </c>
      <c r="L41" s="115">
        <v>0</v>
      </c>
      <c r="P41" s="66">
        <v>1</v>
      </c>
      <c r="Q41" s="84" t="s">
        <v>57</v>
      </c>
      <c r="R41" s="68">
        <v>1356</v>
      </c>
      <c r="S41" s="73">
        <v>0.13040969417195614</v>
      </c>
      <c r="T41" s="68">
        <v>1147</v>
      </c>
      <c r="U41" s="73">
        <v>0.12658646948460434</v>
      </c>
      <c r="V41" s="71">
        <v>0.18221447253705314</v>
      </c>
      <c r="W41" s="115">
        <v>0</v>
      </c>
    </row>
    <row r="42" spans="2:23">
      <c r="B42" s="116">
        <v>2</v>
      </c>
      <c r="C42" s="86" t="s">
        <v>58</v>
      </c>
      <c r="D42" s="76">
        <v>552</v>
      </c>
      <c r="E42" s="89">
        <v>9.5634095634095639E-2</v>
      </c>
      <c r="F42" s="76">
        <v>489</v>
      </c>
      <c r="G42" s="89">
        <v>0.10529715762273902</v>
      </c>
      <c r="H42" s="117">
        <v>0.12883435582822078</v>
      </c>
      <c r="I42" s="118">
        <v>0</v>
      </c>
      <c r="J42" s="76">
        <v>467</v>
      </c>
      <c r="K42" s="119">
        <v>0.1820128479657388</v>
      </c>
      <c r="L42" s="120">
        <v>0</v>
      </c>
      <c r="P42" s="116">
        <v>2</v>
      </c>
      <c r="Q42" s="86" t="s">
        <v>58</v>
      </c>
      <c r="R42" s="76">
        <v>1019</v>
      </c>
      <c r="S42" s="89">
        <v>9.7999615310636667E-2</v>
      </c>
      <c r="T42" s="76">
        <v>881</v>
      </c>
      <c r="U42" s="89">
        <v>9.722988632601258E-2</v>
      </c>
      <c r="V42" s="79">
        <v>0.15664018161180482</v>
      </c>
      <c r="W42" s="120">
        <v>1</v>
      </c>
    </row>
    <row r="43" spans="2:23">
      <c r="B43" s="116">
        <v>3</v>
      </c>
      <c r="C43" s="86" t="s">
        <v>59</v>
      </c>
      <c r="D43" s="76">
        <v>493</v>
      </c>
      <c r="E43" s="89">
        <v>8.5412335412335408E-2</v>
      </c>
      <c r="F43" s="76">
        <v>294</v>
      </c>
      <c r="G43" s="89">
        <v>6.3307493540051676E-2</v>
      </c>
      <c r="H43" s="117">
        <v>0.6768707482993197</v>
      </c>
      <c r="I43" s="118">
        <v>1</v>
      </c>
      <c r="J43" s="76">
        <v>409</v>
      </c>
      <c r="K43" s="119">
        <v>0.20537897310513453</v>
      </c>
      <c r="L43" s="120">
        <v>0</v>
      </c>
      <c r="P43" s="116">
        <v>3</v>
      </c>
      <c r="Q43" s="86" t="s">
        <v>59</v>
      </c>
      <c r="R43" s="76">
        <v>902</v>
      </c>
      <c r="S43" s="89">
        <v>8.6747451432967873E-2</v>
      </c>
      <c r="T43" s="76">
        <v>553</v>
      </c>
      <c r="U43" s="89">
        <v>6.1030791303388149E-2</v>
      </c>
      <c r="V43" s="79">
        <v>0.63110307414104883</v>
      </c>
      <c r="W43" s="120">
        <v>1</v>
      </c>
    </row>
    <row r="44" spans="2:23">
      <c r="B44" s="116">
        <v>4</v>
      </c>
      <c r="C44" s="86" t="s">
        <v>65</v>
      </c>
      <c r="D44" s="76">
        <v>341</v>
      </c>
      <c r="E44" s="89">
        <v>5.9078309078309077E-2</v>
      </c>
      <c r="F44" s="76">
        <v>437</v>
      </c>
      <c r="G44" s="89">
        <v>9.4099913867355722E-2</v>
      </c>
      <c r="H44" s="117">
        <v>-0.21967963386727685</v>
      </c>
      <c r="I44" s="118">
        <v>-1</v>
      </c>
      <c r="J44" s="76">
        <v>215</v>
      </c>
      <c r="K44" s="119">
        <v>0.586046511627907</v>
      </c>
      <c r="L44" s="120">
        <v>1</v>
      </c>
      <c r="P44" s="116">
        <v>4</v>
      </c>
      <c r="Q44" s="86" t="s">
        <v>61</v>
      </c>
      <c r="R44" s="76">
        <v>583</v>
      </c>
      <c r="S44" s="89">
        <v>5.6068474706674358E-2</v>
      </c>
      <c r="T44" s="76">
        <v>489</v>
      </c>
      <c r="U44" s="89">
        <v>5.3967553250193138E-2</v>
      </c>
      <c r="V44" s="79">
        <v>0.1922290388548058</v>
      </c>
      <c r="W44" s="120">
        <v>2</v>
      </c>
    </row>
    <row r="45" spans="2:23">
      <c r="B45" s="116">
        <v>5</v>
      </c>
      <c r="C45" s="91" t="s">
        <v>61</v>
      </c>
      <c r="D45" s="102">
        <v>326</v>
      </c>
      <c r="E45" s="107">
        <v>5.6479556479556478E-2</v>
      </c>
      <c r="F45" s="102">
        <v>265</v>
      </c>
      <c r="G45" s="107">
        <v>5.7062876830318694E-2</v>
      </c>
      <c r="H45" s="121">
        <v>0.23018867924528297</v>
      </c>
      <c r="I45" s="122">
        <v>1</v>
      </c>
      <c r="J45" s="102">
        <v>257</v>
      </c>
      <c r="K45" s="123">
        <v>0.26848249027237348</v>
      </c>
      <c r="L45" s="124">
        <v>-1</v>
      </c>
      <c r="P45" s="116">
        <v>5</v>
      </c>
      <c r="Q45" s="91" t="s">
        <v>65</v>
      </c>
      <c r="R45" s="102">
        <v>556</v>
      </c>
      <c r="S45" s="107">
        <v>5.347182150413541E-2</v>
      </c>
      <c r="T45" s="102">
        <v>972</v>
      </c>
      <c r="U45" s="107">
        <v>0.10727292793289923</v>
      </c>
      <c r="V45" s="105">
        <v>-0.42798353909465026</v>
      </c>
      <c r="W45" s="124">
        <v>-3</v>
      </c>
    </row>
    <row r="46" spans="2:23">
      <c r="B46" s="125">
        <v>6</v>
      </c>
      <c r="C46" s="84" t="s">
        <v>60</v>
      </c>
      <c r="D46" s="68">
        <v>285</v>
      </c>
      <c r="E46" s="73">
        <v>4.9376299376299379E-2</v>
      </c>
      <c r="F46" s="68">
        <v>272</v>
      </c>
      <c r="G46" s="73">
        <v>5.8570198105081829E-2</v>
      </c>
      <c r="H46" s="112">
        <v>4.7794117647058876E-2</v>
      </c>
      <c r="I46" s="113">
        <v>-1</v>
      </c>
      <c r="J46" s="68">
        <v>129</v>
      </c>
      <c r="K46" s="114">
        <v>1.2093023255813953</v>
      </c>
      <c r="L46" s="115">
        <v>6</v>
      </c>
      <c r="P46" s="125">
        <v>6</v>
      </c>
      <c r="Q46" s="84" t="s">
        <v>70</v>
      </c>
      <c r="R46" s="68">
        <v>429</v>
      </c>
      <c r="S46" s="73">
        <v>4.1257934218118866E-2</v>
      </c>
      <c r="T46" s="68">
        <v>248</v>
      </c>
      <c r="U46" s="73">
        <v>2.7370047456130669E-2</v>
      </c>
      <c r="V46" s="71">
        <v>0.72983870967741926</v>
      </c>
      <c r="W46" s="115">
        <v>5</v>
      </c>
    </row>
    <row r="47" spans="2:23">
      <c r="B47" s="116">
        <v>7</v>
      </c>
      <c r="C47" s="86" t="s">
        <v>70</v>
      </c>
      <c r="D47" s="76">
        <v>221</v>
      </c>
      <c r="E47" s="89">
        <v>3.8288288288288286E-2</v>
      </c>
      <c r="F47" s="76">
        <v>122</v>
      </c>
      <c r="G47" s="89">
        <v>2.6270456503014641E-2</v>
      </c>
      <c r="H47" s="117">
        <v>0.81147540983606548</v>
      </c>
      <c r="I47" s="118">
        <v>5</v>
      </c>
      <c r="J47" s="76">
        <v>208</v>
      </c>
      <c r="K47" s="119">
        <v>6.25E-2</v>
      </c>
      <c r="L47" s="120">
        <v>-1</v>
      </c>
      <c r="P47" s="116">
        <v>7</v>
      </c>
      <c r="Q47" s="86" t="s">
        <v>60</v>
      </c>
      <c r="R47" s="76">
        <v>414</v>
      </c>
      <c r="S47" s="89">
        <v>3.9815349105597232E-2</v>
      </c>
      <c r="T47" s="76">
        <v>552</v>
      </c>
      <c r="U47" s="89">
        <v>6.0920428208806977E-2</v>
      </c>
      <c r="V47" s="79">
        <v>-0.25</v>
      </c>
      <c r="W47" s="120">
        <v>-2</v>
      </c>
    </row>
    <row r="48" spans="2:23">
      <c r="B48" s="116">
        <v>8</v>
      </c>
      <c r="C48" s="86" t="s">
        <v>67</v>
      </c>
      <c r="D48" s="76">
        <v>192</v>
      </c>
      <c r="E48" s="89">
        <v>3.3264033264033266E-2</v>
      </c>
      <c r="F48" s="76">
        <v>156</v>
      </c>
      <c r="G48" s="89">
        <v>3.3591731266149873E-2</v>
      </c>
      <c r="H48" s="117">
        <v>0.23076923076923084</v>
      </c>
      <c r="I48" s="118">
        <v>-1</v>
      </c>
      <c r="J48" s="76">
        <v>196</v>
      </c>
      <c r="K48" s="119">
        <v>-2.0408163265306145E-2</v>
      </c>
      <c r="L48" s="120">
        <v>-1</v>
      </c>
      <c r="P48" s="116">
        <v>8</v>
      </c>
      <c r="Q48" s="86" t="s">
        <v>67</v>
      </c>
      <c r="R48" s="76">
        <v>388</v>
      </c>
      <c r="S48" s="89">
        <v>3.731486824389306E-2</v>
      </c>
      <c r="T48" s="76">
        <v>304</v>
      </c>
      <c r="U48" s="89">
        <v>3.3550380752676308E-2</v>
      </c>
      <c r="V48" s="79">
        <v>0.27631578947368429</v>
      </c>
      <c r="W48" s="120">
        <v>0</v>
      </c>
    </row>
    <row r="49" spans="2:23">
      <c r="B49" s="116">
        <v>9</v>
      </c>
      <c r="C49" s="86" t="s">
        <v>74</v>
      </c>
      <c r="D49" s="76">
        <v>179</v>
      </c>
      <c r="E49" s="89">
        <v>3.1011781011781012E-2</v>
      </c>
      <c r="F49" s="76">
        <v>39</v>
      </c>
      <c r="G49" s="89">
        <v>8.3979328165374682E-3</v>
      </c>
      <c r="H49" s="117">
        <v>3.5897435897435894</v>
      </c>
      <c r="I49" s="118">
        <v>16</v>
      </c>
      <c r="J49" s="76">
        <v>183</v>
      </c>
      <c r="K49" s="119">
        <v>-2.1857923497267784E-2</v>
      </c>
      <c r="L49" s="120">
        <v>-1</v>
      </c>
      <c r="P49" s="116">
        <v>9</v>
      </c>
      <c r="Q49" s="86" t="s">
        <v>74</v>
      </c>
      <c r="R49" s="76">
        <v>362</v>
      </c>
      <c r="S49" s="89">
        <v>3.481438738218888E-2</v>
      </c>
      <c r="T49" s="76">
        <v>39</v>
      </c>
      <c r="U49" s="89">
        <v>4.30416068866571E-3</v>
      </c>
      <c r="V49" s="79">
        <v>8.2820512820512828</v>
      </c>
      <c r="W49" s="120">
        <v>27</v>
      </c>
    </row>
    <row r="50" spans="2:23">
      <c r="B50" s="126">
        <v>10</v>
      </c>
      <c r="C50" s="91" t="s">
        <v>73</v>
      </c>
      <c r="D50" s="102">
        <v>171</v>
      </c>
      <c r="E50" s="107">
        <v>2.9625779625779627E-2</v>
      </c>
      <c r="F50" s="102">
        <v>123</v>
      </c>
      <c r="G50" s="107">
        <v>2.6485788113695091E-2</v>
      </c>
      <c r="H50" s="121">
        <v>0.39024390243902429</v>
      </c>
      <c r="I50" s="122">
        <v>0</v>
      </c>
      <c r="J50" s="102">
        <v>62</v>
      </c>
      <c r="K50" s="123">
        <v>1.7580645161290325</v>
      </c>
      <c r="L50" s="124">
        <v>14</v>
      </c>
      <c r="P50" s="126">
        <v>10</v>
      </c>
      <c r="Q50" s="91" t="s">
        <v>71</v>
      </c>
      <c r="R50" s="102">
        <v>304</v>
      </c>
      <c r="S50" s="107">
        <v>2.9236391613771878E-2</v>
      </c>
      <c r="T50" s="102">
        <v>260</v>
      </c>
      <c r="U50" s="107">
        <v>2.8694404591104734E-2</v>
      </c>
      <c r="V50" s="105">
        <v>0.1692307692307693</v>
      </c>
      <c r="W50" s="124">
        <v>-1</v>
      </c>
    </row>
    <row r="51" spans="2:23">
      <c r="B51" s="169" t="s">
        <v>62</v>
      </c>
      <c r="C51" s="170"/>
      <c r="D51" s="49">
        <f>SUM(D41:D50)</f>
        <v>3545</v>
      </c>
      <c r="E51" s="135">
        <f>D51/D53</f>
        <v>0.6141718641718642</v>
      </c>
      <c r="F51" s="49">
        <f>SUM(F41:F50)</f>
        <v>2801</v>
      </c>
      <c r="G51" s="135">
        <f>F51/F53</f>
        <v>0.60314384151593459</v>
      </c>
      <c r="H51" s="137">
        <f>D51/F51-1</f>
        <v>0.26561942163513041</v>
      </c>
      <c r="I51" s="150"/>
      <c r="J51" s="49">
        <f>SUM(J41:J50)</f>
        <v>2697</v>
      </c>
      <c r="K51" s="32">
        <f>E51/J51-1</f>
        <v>-0.99977227591243167</v>
      </c>
      <c r="L51" s="138"/>
      <c r="P51" s="169" t="s">
        <v>62</v>
      </c>
      <c r="Q51" s="170"/>
      <c r="R51" s="49">
        <f>SUM(R41:R50)</f>
        <v>6313</v>
      </c>
      <c r="S51" s="135">
        <f>R51/R53</f>
        <v>0.60713598768994037</v>
      </c>
      <c r="T51" s="49">
        <f>SUM(T41:T50)</f>
        <v>5445</v>
      </c>
      <c r="U51" s="135">
        <f>T51/T53</f>
        <v>0.60092704999448188</v>
      </c>
      <c r="V51" s="137">
        <f>R51/T51-1</f>
        <v>0.15941230486685032</v>
      </c>
      <c r="W51" s="151"/>
    </row>
    <row r="52" spans="2:23">
      <c r="B52" s="169" t="s">
        <v>30</v>
      </c>
      <c r="C52" s="170"/>
      <c r="D52" s="49">
        <f>D53-D51</f>
        <v>2227</v>
      </c>
      <c r="E52" s="135">
        <f>D52/D53</f>
        <v>0.38582813582813585</v>
      </c>
      <c r="F52" s="49">
        <f>F53-F51</f>
        <v>1843</v>
      </c>
      <c r="G52" s="135">
        <f>F52/F53</f>
        <v>0.39685615848406547</v>
      </c>
      <c r="H52" s="137">
        <f>D52/F52-1</f>
        <v>0.20835594139989144</v>
      </c>
      <c r="I52" s="30"/>
      <c r="J52" s="49">
        <f>J53-SUM(J41:J50)</f>
        <v>1929</v>
      </c>
      <c r="K52" s="32">
        <f>E52/J52-1</f>
        <v>-0.99979998541429338</v>
      </c>
      <c r="L52" s="138"/>
      <c r="P52" s="169" t="s">
        <v>30</v>
      </c>
      <c r="Q52" s="170"/>
      <c r="R52" s="49">
        <f>R53-R51</f>
        <v>4085</v>
      </c>
      <c r="S52" s="135">
        <f>R52/R53</f>
        <v>0.39286401231005963</v>
      </c>
      <c r="T52" s="49">
        <f>T53-T51</f>
        <v>3616</v>
      </c>
      <c r="U52" s="135">
        <f>T52/T53</f>
        <v>0.39907295000551818</v>
      </c>
      <c r="V52" s="137">
        <f>R52/T52-1</f>
        <v>0.12970132743362828</v>
      </c>
      <c r="W52" s="152"/>
    </row>
    <row r="53" spans="2:23">
      <c r="B53" s="167" t="s">
        <v>63</v>
      </c>
      <c r="C53" s="168"/>
      <c r="D53" s="39">
        <v>5772</v>
      </c>
      <c r="E53" s="127">
        <v>1</v>
      </c>
      <c r="F53" s="39">
        <v>4644</v>
      </c>
      <c r="G53" s="127">
        <v>1</v>
      </c>
      <c r="H53" s="41">
        <v>0.24289405684754528</v>
      </c>
      <c r="I53" s="41"/>
      <c r="J53" s="39">
        <v>4626</v>
      </c>
      <c r="K53" s="15">
        <v>0.24773022049286642</v>
      </c>
      <c r="L53" s="128"/>
      <c r="P53" s="167" t="s">
        <v>63</v>
      </c>
      <c r="Q53" s="168"/>
      <c r="R53" s="39">
        <v>10398</v>
      </c>
      <c r="S53" s="127">
        <v>1</v>
      </c>
      <c r="T53" s="39">
        <v>9061</v>
      </c>
      <c r="U53" s="127">
        <v>1</v>
      </c>
      <c r="V53" s="139">
        <v>0.14755545745502707</v>
      </c>
      <c r="W53" s="128"/>
    </row>
    <row r="54" spans="2:23">
      <c r="B54" s="144" t="s">
        <v>86</v>
      </c>
      <c r="P54" s="144" t="s">
        <v>86</v>
      </c>
    </row>
    <row r="55" spans="2:23">
      <c r="B55" s="147" t="s">
        <v>87</v>
      </c>
      <c r="P55" s="147" t="s">
        <v>87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O28 J28 H28">
    <cfRule type="cellIs" dxfId="37" priority="28" operator="lessThan">
      <formula>0</formula>
    </cfRule>
  </conditionalFormatting>
  <conditionalFormatting sqref="K41:K50 H41:H50">
    <cfRule type="cellIs" dxfId="36" priority="27" operator="lessThan">
      <formula>0</formula>
    </cfRule>
  </conditionalFormatting>
  <conditionalFormatting sqref="L41:L50">
    <cfRule type="cellIs" dxfId="35" priority="24" operator="lessThan">
      <formula>0</formula>
    </cfRule>
    <cfRule type="cellIs" dxfId="34" priority="25" operator="equal">
      <formula>0</formula>
    </cfRule>
    <cfRule type="cellIs" dxfId="33" priority="26" operator="greaterThan">
      <formula>0</formula>
    </cfRule>
  </conditionalFormatting>
  <conditionalFormatting sqref="I41:I50">
    <cfRule type="cellIs" dxfId="32" priority="21" operator="lessThan">
      <formula>0</formula>
    </cfRule>
    <cfRule type="cellIs" dxfId="31" priority="22" operator="equal">
      <formula>0</formula>
    </cfRule>
    <cfRule type="cellIs" dxfId="30" priority="23" operator="greaterThan">
      <formula>0</formula>
    </cfRule>
  </conditionalFormatting>
  <conditionalFormatting sqref="H53:I53 K53">
    <cfRule type="cellIs" dxfId="29" priority="20" operator="lessThan">
      <formula>0</formula>
    </cfRule>
  </conditionalFormatting>
  <conditionalFormatting sqref="L53">
    <cfRule type="cellIs" dxfId="28" priority="19" operator="lessThan">
      <formula>0</formula>
    </cfRule>
  </conditionalFormatting>
  <conditionalFormatting sqref="H11:H15 J11:J15 O11:O15">
    <cfRule type="cellIs" dxfId="27" priority="18" operator="lessThan">
      <formula>0</formula>
    </cfRule>
  </conditionalFormatting>
  <conditionalFormatting sqref="H16:H25 J16:J25 O16:O25">
    <cfRule type="cellIs" dxfId="26" priority="17" operator="lessThan">
      <formula>0</formula>
    </cfRule>
  </conditionalFormatting>
  <conditionalFormatting sqref="D11:E25 G11:J25 L11:L25 N11:O25">
    <cfRule type="cellIs" dxfId="25" priority="16" operator="equal">
      <formula>0</formula>
    </cfRule>
  </conditionalFormatting>
  <conditionalFormatting sqref="F11:F25">
    <cfRule type="cellIs" dxfId="24" priority="15" operator="equal">
      <formula>0</formula>
    </cfRule>
  </conditionalFormatting>
  <conditionalFormatting sqref="K11:K25">
    <cfRule type="cellIs" dxfId="23" priority="14" operator="equal">
      <formula>0</formula>
    </cfRule>
  </conditionalFormatting>
  <conditionalFormatting sqref="M11:M25">
    <cfRule type="cellIs" dxfId="22" priority="13" operator="equal">
      <formula>0</formula>
    </cfRule>
  </conditionalFormatting>
  <conditionalFormatting sqref="V51">
    <cfRule type="cellIs" dxfId="21" priority="7" operator="lessThan">
      <formula>0</formula>
    </cfRule>
  </conditionalFormatting>
  <conditionalFormatting sqref="W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W52">
    <cfRule type="cellIs" dxfId="17" priority="9" operator="lessThan">
      <formula>0</formula>
    </cfRule>
  </conditionalFormatting>
  <conditionalFormatting sqref="V52">
    <cfRule type="cellIs" dxfId="16" priority="8" operator="lessThan">
      <formula>0</formula>
    </cfRule>
  </conditionalFormatting>
  <conditionalFormatting sqref="V41:V50">
    <cfRule type="cellIs" dxfId="15" priority="6" operator="lessThan">
      <formula>0</formula>
    </cfRule>
  </conditionalFormatting>
  <conditionalFormatting sqref="W41:W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V53">
    <cfRule type="cellIs" dxfId="11" priority="2" operator="lessThan">
      <formula>0</formula>
    </cfRule>
  </conditionalFormatting>
  <conditionalFormatting sqref="W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M35" sqref="M35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43895</v>
      </c>
    </row>
    <row r="2" spans="2:15">
      <c r="B2" s="206" t="s">
        <v>35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7"/>
    </row>
    <row r="3" spans="2:15">
      <c r="B3" s="221" t="s">
        <v>34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37" t="s">
        <v>32</v>
      </c>
    </row>
    <row r="4" spans="2:15" ht="15" customHeight="1">
      <c r="B4" s="208" t="s">
        <v>0</v>
      </c>
      <c r="C4" s="184" t="s">
        <v>1</v>
      </c>
      <c r="D4" s="186" t="s">
        <v>76</v>
      </c>
      <c r="E4" s="187"/>
      <c r="F4" s="187"/>
      <c r="G4" s="187"/>
      <c r="H4" s="188"/>
      <c r="I4" s="187" t="s">
        <v>77</v>
      </c>
      <c r="J4" s="187"/>
      <c r="K4" s="186" t="s">
        <v>78</v>
      </c>
      <c r="L4" s="187"/>
      <c r="M4" s="187"/>
      <c r="N4" s="187"/>
      <c r="O4" s="188"/>
    </row>
    <row r="5" spans="2:15">
      <c r="B5" s="201"/>
      <c r="C5" s="185"/>
      <c r="D5" s="198" t="s">
        <v>79</v>
      </c>
      <c r="E5" s="199"/>
      <c r="F5" s="199"/>
      <c r="G5" s="199"/>
      <c r="H5" s="200"/>
      <c r="I5" s="199" t="s">
        <v>80</v>
      </c>
      <c r="J5" s="199"/>
      <c r="K5" s="198" t="s">
        <v>81</v>
      </c>
      <c r="L5" s="199"/>
      <c r="M5" s="199"/>
      <c r="N5" s="199"/>
      <c r="O5" s="200"/>
    </row>
    <row r="6" spans="2:15" ht="19.5" customHeight="1">
      <c r="B6" s="201"/>
      <c r="C6" s="201"/>
      <c r="D6" s="180">
        <v>2021</v>
      </c>
      <c r="E6" s="181"/>
      <c r="F6" s="189">
        <v>2020</v>
      </c>
      <c r="G6" s="189"/>
      <c r="H6" s="191" t="s">
        <v>23</v>
      </c>
      <c r="I6" s="193">
        <v>2021</v>
      </c>
      <c r="J6" s="180" t="s">
        <v>82</v>
      </c>
      <c r="K6" s="180">
        <v>2021</v>
      </c>
      <c r="L6" s="181"/>
      <c r="M6" s="189">
        <v>2020</v>
      </c>
      <c r="N6" s="181"/>
      <c r="O6" s="171" t="s">
        <v>23</v>
      </c>
    </row>
    <row r="7" spans="2:15" ht="19.5" customHeight="1">
      <c r="B7" s="202" t="s">
        <v>24</v>
      </c>
      <c r="C7" s="202" t="s">
        <v>25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5" customHeight="1">
      <c r="B8" s="202"/>
      <c r="C8" s="202"/>
      <c r="D8" s="153" t="s">
        <v>26</v>
      </c>
      <c r="E8" s="155" t="s">
        <v>2</v>
      </c>
      <c r="F8" s="154" t="s">
        <v>26</v>
      </c>
      <c r="G8" s="56" t="s">
        <v>2</v>
      </c>
      <c r="H8" s="174" t="s">
        <v>27</v>
      </c>
      <c r="I8" s="57" t="s">
        <v>26</v>
      </c>
      <c r="J8" s="176" t="s">
        <v>83</v>
      </c>
      <c r="K8" s="153" t="s">
        <v>26</v>
      </c>
      <c r="L8" s="55" t="s">
        <v>2</v>
      </c>
      <c r="M8" s="154" t="s">
        <v>26</v>
      </c>
      <c r="N8" s="55" t="s">
        <v>2</v>
      </c>
      <c r="O8" s="178" t="s">
        <v>27</v>
      </c>
    </row>
    <row r="9" spans="2:15" ht="15" customHeight="1">
      <c r="B9" s="203"/>
      <c r="C9" s="203"/>
      <c r="D9" s="156" t="s">
        <v>28</v>
      </c>
      <c r="E9" s="157" t="s">
        <v>29</v>
      </c>
      <c r="F9" s="53" t="s">
        <v>28</v>
      </c>
      <c r="G9" s="54" t="s">
        <v>29</v>
      </c>
      <c r="H9" s="175"/>
      <c r="I9" s="58" t="s">
        <v>28</v>
      </c>
      <c r="J9" s="177"/>
      <c r="K9" s="156" t="s">
        <v>28</v>
      </c>
      <c r="L9" s="157" t="s">
        <v>29</v>
      </c>
      <c r="M9" s="53" t="s">
        <v>28</v>
      </c>
      <c r="N9" s="157" t="s">
        <v>29</v>
      </c>
      <c r="O9" s="179"/>
    </row>
    <row r="10" spans="2:15">
      <c r="B10" s="66">
        <v>1</v>
      </c>
      <c r="C10" s="67" t="s">
        <v>9</v>
      </c>
      <c r="D10" s="68">
        <v>38</v>
      </c>
      <c r="E10" s="69">
        <v>0.33333333333333331</v>
      </c>
      <c r="F10" s="68">
        <v>75</v>
      </c>
      <c r="G10" s="70">
        <v>0.63025210084033612</v>
      </c>
      <c r="H10" s="71">
        <v>-0.49333333333333329</v>
      </c>
      <c r="I10" s="72">
        <v>47</v>
      </c>
      <c r="J10" s="73">
        <v>-0.19148936170212771</v>
      </c>
      <c r="K10" s="68">
        <v>85</v>
      </c>
      <c r="L10" s="69">
        <v>0.41062801932367149</v>
      </c>
      <c r="M10" s="68">
        <v>149</v>
      </c>
      <c r="N10" s="70">
        <v>0.53985507246376807</v>
      </c>
      <c r="O10" s="71">
        <v>-0.42953020134228193</v>
      </c>
    </row>
    <row r="11" spans="2:15">
      <c r="B11" s="74">
        <v>2</v>
      </c>
      <c r="C11" s="75" t="s">
        <v>10</v>
      </c>
      <c r="D11" s="76">
        <v>24</v>
      </c>
      <c r="E11" s="77">
        <v>0.21052631578947367</v>
      </c>
      <c r="F11" s="76">
        <v>0</v>
      </c>
      <c r="G11" s="88">
        <v>0</v>
      </c>
      <c r="H11" s="79"/>
      <c r="I11" s="100">
        <v>3</v>
      </c>
      <c r="J11" s="89">
        <v>7</v>
      </c>
      <c r="K11" s="76">
        <v>27</v>
      </c>
      <c r="L11" s="77">
        <v>0.13043478260869565</v>
      </c>
      <c r="M11" s="76">
        <v>0</v>
      </c>
      <c r="N11" s="88">
        <v>0</v>
      </c>
      <c r="O11" s="79"/>
    </row>
    <row r="12" spans="2:15">
      <c r="B12" s="74">
        <v>3</v>
      </c>
      <c r="C12" s="75" t="s">
        <v>47</v>
      </c>
      <c r="D12" s="76">
        <v>7</v>
      </c>
      <c r="E12" s="77">
        <v>6.1403508771929821E-2</v>
      </c>
      <c r="F12" s="76">
        <v>15</v>
      </c>
      <c r="G12" s="88">
        <v>0.12605042016806722</v>
      </c>
      <c r="H12" s="79">
        <v>-0.53333333333333333</v>
      </c>
      <c r="I12" s="100">
        <v>18</v>
      </c>
      <c r="J12" s="89">
        <v>-0.61111111111111116</v>
      </c>
      <c r="K12" s="76">
        <v>25</v>
      </c>
      <c r="L12" s="77">
        <v>0.12077294685990338</v>
      </c>
      <c r="M12" s="76">
        <v>24</v>
      </c>
      <c r="N12" s="88">
        <v>8.6956521739130432E-2</v>
      </c>
      <c r="O12" s="79">
        <v>4.1666666666666741E-2</v>
      </c>
    </row>
    <row r="13" spans="2:15">
      <c r="B13" s="74">
        <v>4</v>
      </c>
      <c r="C13" s="75" t="s">
        <v>17</v>
      </c>
      <c r="D13" s="76">
        <v>16</v>
      </c>
      <c r="E13" s="77">
        <v>0.14035087719298245</v>
      </c>
      <c r="F13" s="76">
        <v>2</v>
      </c>
      <c r="G13" s="88">
        <v>1.680672268907563E-2</v>
      </c>
      <c r="H13" s="79">
        <v>7</v>
      </c>
      <c r="I13" s="100">
        <v>4</v>
      </c>
      <c r="J13" s="89">
        <v>3</v>
      </c>
      <c r="K13" s="76">
        <v>20</v>
      </c>
      <c r="L13" s="77">
        <v>9.6618357487922704E-2</v>
      </c>
      <c r="M13" s="76">
        <v>3</v>
      </c>
      <c r="N13" s="88">
        <v>1.0869565217391304E-2</v>
      </c>
      <c r="O13" s="79">
        <v>5.666666666666667</v>
      </c>
    </row>
    <row r="14" spans="2:15">
      <c r="B14" s="101">
        <v>5</v>
      </c>
      <c r="C14" s="90" t="s">
        <v>12</v>
      </c>
      <c r="D14" s="102">
        <v>16</v>
      </c>
      <c r="E14" s="103">
        <v>0.14035087719298245</v>
      </c>
      <c r="F14" s="102">
        <v>6</v>
      </c>
      <c r="G14" s="104">
        <v>5.0420168067226892E-2</v>
      </c>
      <c r="H14" s="105">
        <v>1.6666666666666665</v>
      </c>
      <c r="I14" s="106">
        <v>2</v>
      </c>
      <c r="J14" s="107">
        <v>7</v>
      </c>
      <c r="K14" s="102">
        <v>18</v>
      </c>
      <c r="L14" s="103">
        <v>8.6956521739130432E-2</v>
      </c>
      <c r="M14" s="102">
        <v>13</v>
      </c>
      <c r="N14" s="104">
        <v>4.710144927536232E-2</v>
      </c>
      <c r="O14" s="105">
        <v>0.38461538461538458</v>
      </c>
    </row>
    <row r="15" spans="2:15">
      <c r="B15" s="169" t="s">
        <v>50</v>
      </c>
      <c r="C15" s="170"/>
      <c r="D15" s="30">
        <f>SUM(D10:D14)</f>
        <v>101</v>
      </c>
      <c r="E15" s="31">
        <f>D15/D17</f>
        <v>0.88596491228070173</v>
      </c>
      <c r="F15" s="30">
        <f>SUM(F10:F14)</f>
        <v>98</v>
      </c>
      <c r="G15" s="31">
        <f>F15/F17</f>
        <v>0.82352941176470584</v>
      </c>
      <c r="H15" s="33">
        <f>D15/F15-1</f>
        <v>3.0612244897959107E-2</v>
      </c>
      <c r="I15" s="30">
        <f>SUM(I10:I14)</f>
        <v>74</v>
      </c>
      <c r="J15" s="31">
        <f>I15/I17</f>
        <v>0.79569892473118276</v>
      </c>
      <c r="K15" s="30">
        <f>SUM(K10:K14)</f>
        <v>175</v>
      </c>
      <c r="L15" s="31">
        <f>K15/K17</f>
        <v>0.84541062801932365</v>
      </c>
      <c r="M15" s="30">
        <f>SUM(M10:M14)</f>
        <v>189</v>
      </c>
      <c r="N15" s="31">
        <f>M15/M17</f>
        <v>0.68478260869565222</v>
      </c>
      <c r="O15" s="33">
        <f>K15/M15-1</f>
        <v>-7.407407407407407E-2</v>
      </c>
    </row>
    <row r="16" spans="2:15" s="29" customFormat="1">
      <c r="B16" s="169" t="s">
        <v>30</v>
      </c>
      <c r="C16" s="170"/>
      <c r="D16" s="10">
        <f>D17-SUM(D10:D14)</f>
        <v>13</v>
      </c>
      <c r="E16" s="11">
        <f>D16/D17</f>
        <v>0.11403508771929824</v>
      </c>
      <c r="F16" s="10">
        <f>F17-SUM(F10:F14)</f>
        <v>21</v>
      </c>
      <c r="G16" s="11">
        <f>F16/F17</f>
        <v>0.17647058823529413</v>
      </c>
      <c r="H16" s="12">
        <f>D16/F16-1</f>
        <v>-0.38095238095238093</v>
      </c>
      <c r="I16" s="10">
        <f>I17-SUM(I10:I14)</f>
        <v>19</v>
      </c>
      <c r="J16" s="34">
        <f>D16/I16-1</f>
        <v>-0.31578947368421051</v>
      </c>
      <c r="K16" s="10">
        <f>K17-SUM(K10:K14)</f>
        <v>32</v>
      </c>
      <c r="L16" s="11">
        <f>K16/K17</f>
        <v>0.15458937198067632</v>
      </c>
      <c r="M16" s="10">
        <f>M17-SUM(M10:M14)</f>
        <v>87</v>
      </c>
      <c r="N16" s="11">
        <f>M16/M17</f>
        <v>0.31521739130434784</v>
      </c>
      <c r="O16" s="12">
        <f>K16/M16-1</f>
        <v>-0.63218390804597702</v>
      </c>
    </row>
    <row r="17" spans="2:15">
      <c r="B17" s="167" t="s">
        <v>31</v>
      </c>
      <c r="C17" s="168"/>
      <c r="D17" s="50">
        <v>114</v>
      </c>
      <c r="E17" s="82">
        <v>1</v>
      </c>
      <c r="F17" s="50">
        <v>119</v>
      </c>
      <c r="G17" s="83">
        <v>1.0000000000000002</v>
      </c>
      <c r="H17" s="45">
        <v>-4.2016806722689037E-2</v>
      </c>
      <c r="I17" s="51">
        <v>93</v>
      </c>
      <c r="J17" s="46">
        <v>0.22580645161290325</v>
      </c>
      <c r="K17" s="50">
        <v>207</v>
      </c>
      <c r="L17" s="82">
        <v>1</v>
      </c>
      <c r="M17" s="50">
        <v>276</v>
      </c>
      <c r="N17" s="83">
        <v>1</v>
      </c>
      <c r="O17" s="45">
        <v>-0.25</v>
      </c>
    </row>
    <row r="18" spans="2:15">
      <c r="B18" t="s">
        <v>95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47" t="s">
        <v>96</v>
      </c>
      <c r="C21" s="144"/>
      <c r="D21" s="144"/>
      <c r="E21" s="144"/>
      <c r="F21" s="144"/>
      <c r="G21" s="144"/>
    </row>
    <row r="22" spans="2:15">
      <c r="B22" s="16" t="s">
        <v>45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303" operator="lessThan">
      <formula>0</formula>
    </cfRule>
  </conditionalFormatting>
  <conditionalFormatting sqref="O16">
    <cfRule type="cellIs" dxfId="8" priority="302" operator="lessThan">
      <formula>0</formula>
    </cfRule>
  </conditionalFormatting>
  <conditionalFormatting sqref="J16">
    <cfRule type="cellIs" dxfId="7" priority="301" operator="lessThan">
      <formula>0</formula>
    </cfRule>
  </conditionalFormatting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GVW.3,5T</vt:lpstr>
      <vt:lpstr>CV GVW&gt;3.5T - Segments 1</vt:lpstr>
      <vt:lpstr>CV GVW&gt;3.5T - Segments 2</vt:lpstr>
      <vt:lpstr>LCV up to 3.5T</vt:lpstr>
      <vt:lpstr>Buses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2021-03-05T08:41:03Z</dcterms:modified>
</cp:coreProperties>
</file>